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9915" activeTab="2"/>
  </bookViews>
  <sheets>
    <sheet name="ТАБ 3-1" sheetId="1" r:id="rId1"/>
    <sheet name="ТАБ 3-2" sheetId="2" r:id="rId2"/>
    <sheet name="ТАБ 1+2" sheetId="3" r:id="rId3"/>
    <sheet name="ТАБ 3 сотв" sheetId="4" r:id="rId4"/>
    <sheet name="ТАБ 3" sheetId="5" r:id="rId5"/>
    <sheet name="кот2" sheetId="6" r:id="rId6"/>
  </sheets>
  <externalReferences>
    <externalReference r:id="rId9"/>
  </externalReferences>
  <definedNames>
    <definedName name="ReportObject1_0" localSheetId="2">'[1]ТСН,54'!$G$7</definedName>
    <definedName name="ReportObject1_0">'[1]ТСН,54'!$G$7</definedName>
    <definedName name="ReportObject2_0" localSheetId="5">'кот2'!$B$13</definedName>
    <definedName name="ReportObject2_1" localSheetId="5">'кот2'!$B$13</definedName>
    <definedName name="ReportObject2_10" localSheetId="5">'кот2'!$H$43</definedName>
    <definedName name="ReportObject2_11" localSheetId="5">'кот2'!$H$43</definedName>
    <definedName name="ReportObject2_12" localSheetId="5">'кот2'!$K$13</definedName>
    <definedName name="ReportObject2_13" localSheetId="5">'кот2'!$K$13</definedName>
    <definedName name="ReportObject2_14" localSheetId="5">'кот2'!$K$43</definedName>
    <definedName name="ReportObject2_15" localSheetId="5">'кот2'!$K$43</definedName>
    <definedName name="ReportObject2_16" localSheetId="5">'кот2'!$B$45</definedName>
    <definedName name="ReportObject2_17" localSheetId="5">'кот2'!$B$45</definedName>
    <definedName name="ReportObject2_18" localSheetId="5">'кот2'!$B$46</definedName>
    <definedName name="ReportObject2_19" localSheetId="5">'кот2'!$B$46</definedName>
    <definedName name="ReportObject2_2" localSheetId="5">'кот2'!$B$43</definedName>
    <definedName name="ReportObject2_20" localSheetId="5">'кот2'!$B$47</definedName>
    <definedName name="ReportObject2_21" localSheetId="5">'кот2'!$B$47</definedName>
    <definedName name="ReportObject2_22" localSheetId="5">'кот2'!$B$48</definedName>
    <definedName name="ReportObject2_23" localSheetId="5">'кот2'!$B$48</definedName>
    <definedName name="ReportObject2_3" localSheetId="5">'кот2'!$B$43</definedName>
    <definedName name="ReportObject2_4" localSheetId="5">'кот2'!$E$13</definedName>
    <definedName name="ReportObject2_5" localSheetId="5">'кот2'!$E$13</definedName>
    <definedName name="ReportObject2_6" localSheetId="5">'кот2'!$E$43</definedName>
    <definedName name="ReportObject2_7" localSheetId="5">'кот2'!$E$43</definedName>
    <definedName name="ReportObject2_8" localSheetId="5">'кот2'!$H$13</definedName>
    <definedName name="ReportObject2_9" localSheetId="5">'кот2'!$H$13</definedName>
    <definedName name="_xlnm.Print_Area" localSheetId="5">'кот2'!$A$1:$M$41</definedName>
    <definedName name="_xlnm.Print_Area" localSheetId="2">'ТАБ 1+2'!$A$1:$G$43</definedName>
    <definedName name="_xlnm.Print_Area" localSheetId="4">'ТАБ 3'!$A$1:$G$41</definedName>
    <definedName name="_xlnm.Print_Area" localSheetId="3">'ТАБ 3 сотв'!$A$1:$G$41</definedName>
    <definedName name="_xlnm.Print_Area" localSheetId="0">'ТАБ 3-1'!$A$1:$G$42</definedName>
    <definedName name="_xlnm.Print_Area" localSheetId="1">'ТАБ 3-2'!$A$1:$G$43</definedName>
  </definedNames>
  <calcPr fullCalcOnLoad="1"/>
</workbook>
</file>

<file path=xl/sharedStrings.xml><?xml version="1.0" encoding="utf-8"?>
<sst xmlns="http://schemas.openxmlformats.org/spreadsheetml/2006/main" count="112" uniqueCount="39">
  <si>
    <t>ООО "ЭТА"</t>
  </si>
  <si>
    <t>Наименование предприятия</t>
  </si>
  <si>
    <t>РП-10 кВ "Котельная №2"</t>
  </si>
  <si>
    <t>г. Вологда,  Окружное шоссе</t>
  </si>
  <si>
    <t>Таблица №1</t>
  </si>
  <si>
    <t>адрес</t>
  </si>
  <si>
    <t xml:space="preserve">                                   почасовых записей показаний электрических счетчиков </t>
  </si>
  <si>
    <t xml:space="preserve">                 в режимный день</t>
  </si>
  <si>
    <t>наименование потребителя</t>
  </si>
  <si>
    <t>часы суток</t>
  </si>
  <si>
    <t>Активная энергия, кВт*ч</t>
  </si>
  <si>
    <t>Реактивная энергия, квар*ч</t>
  </si>
  <si>
    <t>Расчетный коэфицент</t>
  </si>
  <si>
    <t>показания
счетчика</t>
  </si>
  <si>
    <t>разность</t>
  </si>
  <si>
    <t>расход
эл.энергии за час</t>
  </si>
  <si>
    <t>Итого</t>
  </si>
  <si>
    <t>Примечание: При наличии на предприятии большего числа сторонних потребителей, таблицу продолжить с соблюдением всех пунктов настоящей таблицы</t>
  </si>
  <si>
    <t>$18$76$E3$D1$BD$65$A6$17$B9$2E$1E$B0$D7$D0$D5$A6$7$5$2A$6B$0$0$0$0$0$0$0$0$0$0$0$0</t>
  </si>
  <si>
    <t>РП-10 кВ "Котельная №2" ввод 10 кВ</t>
  </si>
  <si>
    <t>Код ________</t>
  </si>
  <si>
    <t>Таблица №3</t>
  </si>
  <si>
    <t>Сводных данных режимного дня</t>
  </si>
  <si>
    <t>о потреблении электрической энергии по ТП СУ "Заводстрой"  ООО "ЭТА"</t>
  </si>
  <si>
    <t>Часы суток</t>
  </si>
  <si>
    <t>Суммарный расход эл. энергии по всем вводам</t>
  </si>
  <si>
    <t>Суммарный расход эл. энергии  всеми сторонними потребителями</t>
  </si>
  <si>
    <t>Расход эл. энергии предприятием</t>
  </si>
  <si>
    <t>$A6$20$85$11$30$9D$25$E7$CD$76$DA$F1$60$95$8C$BC$CE$E5$DB$9A$0$0$0$0$0$0$0$0$0$0$0$0</t>
  </si>
  <si>
    <t>о потреблении электрической энергии по ТП-412 СОТВ ООО "ЭТА"</t>
  </si>
  <si>
    <t>о потреблении электрической энергии по ГПП-1  ООО "ЭТА"</t>
  </si>
  <si>
    <t>Активная энергия</t>
  </si>
  <si>
    <t>Реактивная энергия</t>
  </si>
  <si>
    <t>Код __________</t>
  </si>
  <si>
    <t>о потреблении электрической энергии по ГПП-2  ООО "ЭТА"</t>
  </si>
  <si>
    <t>о потреблении электрической энергии по ООО "ЭТА" (ГПП-1+ГПП-2)</t>
  </si>
  <si>
    <t>Главный инженер ООО "ЭТА" _______________ /О.В.Комаров/</t>
  </si>
  <si>
    <t>РП-10 кВ ООО "Сигма"</t>
  </si>
  <si>
    <t>РП-10 кВ "Котельная №2" яч.11 ввод 10 кВ от РП-10 кВ ООО "Сигма"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</si>
</sst>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63">
      <alignment/>
      <protection/>
    </xf>
    <xf numFmtId="0" fontId="3" fillId="0" borderId="0" xfId="63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Font="1" applyBorder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65" fontId="3" fillId="0" borderId="0" xfId="0" applyNumberFormat="1" applyFont="1" applyBorder="1" applyAlignment="1">
      <alignment/>
    </xf>
    <xf numFmtId="1" fontId="3" fillId="0" borderId="0" xfId="58" applyNumberFormat="1" applyBorder="1" applyAlignment="1">
      <alignment horizontal="center"/>
      <protection/>
    </xf>
    <xf numFmtId="165" fontId="3" fillId="0" borderId="0" xfId="0" applyNumberFormat="1" applyFont="1" applyBorder="1" applyAlignment="1">
      <alignment horizontal="center"/>
    </xf>
    <xf numFmtId="165" fontId="3" fillId="0" borderId="0" xfId="63" applyNumberFormat="1" applyBorder="1" applyAlignment="1">
      <alignment horizontal="center"/>
      <protection/>
    </xf>
    <xf numFmtId="0" fontId="3" fillId="0" borderId="0" xfId="63" applyBorder="1" applyAlignment="1">
      <alignment horizontal="right"/>
      <protection/>
    </xf>
    <xf numFmtId="165" fontId="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3" fillId="0" borderId="0" xfId="89" applyBorder="1" applyAlignment="1">
      <alignment horizontal="right"/>
      <protection/>
    </xf>
    <xf numFmtId="0" fontId="3" fillId="0" borderId="0" xfId="89" applyFont="1" applyBorder="1">
      <alignment/>
      <protection/>
    </xf>
    <xf numFmtId="0" fontId="3" fillId="0" borderId="0" xfId="89" applyBorder="1">
      <alignment/>
      <protection/>
    </xf>
    <xf numFmtId="0" fontId="42" fillId="0" borderId="0" xfId="0" applyFont="1" applyAlignment="1">
      <alignment/>
    </xf>
    <xf numFmtId="0" fontId="0" fillId="0" borderId="14" xfId="0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/>
    </xf>
  </cellXfs>
  <cellStyles count="1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 2" xfId="77"/>
    <cellStyle name="Обычный 32 3" xfId="78"/>
    <cellStyle name="Обычный 33 2" xfId="79"/>
    <cellStyle name="Обычный 33 3" xfId="80"/>
    <cellStyle name="Обычный 34 2" xfId="81"/>
    <cellStyle name="Обычный 34 3" xfId="82"/>
    <cellStyle name="Обычный 35 2" xfId="83"/>
    <cellStyle name="Обычный 35 3" xfId="84"/>
    <cellStyle name="Обычный 36 2" xfId="85"/>
    <cellStyle name="Обычный 36 3" xfId="86"/>
    <cellStyle name="Обычный 37 2" xfId="87"/>
    <cellStyle name="Обычный 37 3" xfId="88"/>
    <cellStyle name="Обычный 38 2" xfId="89"/>
    <cellStyle name="Обычный 38 3" xfId="90"/>
    <cellStyle name="Обычный 39 2" xfId="91"/>
    <cellStyle name="Обычный 39 3" xfId="92"/>
    <cellStyle name="Обычный 4" xfId="93"/>
    <cellStyle name="Обычный 40 2" xfId="94"/>
    <cellStyle name="Обычный 40 3" xfId="95"/>
    <cellStyle name="Обычный 41 2" xfId="96"/>
    <cellStyle name="Обычный 41 3" xfId="97"/>
    <cellStyle name="Обычный 42 2" xfId="98"/>
    <cellStyle name="Обычный 42 3" xfId="99"/>
    <cellStyle name="Обычный 43 2" xfId="100"/>
    <cellStyle name="Обычный 43 3" xfId="101"/>
    <cellStyle name="Обычный 44 2" xfId="102"/>
    <cellStyle name="Обычный 44 3" xfId="103"/>
    <cellStyle name="Обычный 45 2" xfId="104"/>
    <cellStyle name="Обычный 45 3" xfId="105"/>
    <cellStyle name="Обычный 46 2" xfId="106"/>
    <cellStyle name="Обычный 46 3" xfId="107"/>
    <cellStyle name="Обычный 47 2" xfId="108"/>
    <cellStyle name="Обычный 47 3" xfId="109"/>
    <cellStyle name="Обычный 48 2" xfId="110"/>
    <cellStyle name="Обычный 48 3" xfId="111"/>
    <cellStyle name="Обычный 49 2" xfId="112"/>
    <cellStyle name="Обычный 49 3" xfId="113"/>
    <cellStyle name="Обычный 5" xfId="114"/>
    <cellStyle name="Обычный 50 2" xfId="115"/>
    <cellStyle name="Обычный 50 3" xfId="116"/>
    <cellStyle name="Обычный 51 2" xfId="117"/>
    <cellStyle name="Обычный 51 3" xfId="118"/>
    <cellStyle name="Обычный 52 2" xfId="119"/>
    <cellStyle name="Обычный 52 3" xfId="120"/>
    <cellStyle name="Обычный 53 2" xfId="121"/>
    <cellStyle name="Обычный 53 3" xfId="122"/>
    <cellStyle name="Обычный 54 2" xfId="123"/>
    <cellStyle name="Обычный 54 3" xfId="124"/>
    <cellStyle name="Обычный 55 2" xfId="125"/>
    <cellStyle name="Обычный 55 3" xfId="126"/>
    <cellStyle name="Обычный 56 2" xfId="127"/>
    <cellStyle name="Обычный 56 3" xfId="128"/>
    <cellStyle name="Обычный 57 2" xfId="129"/>
    <cellStyle name="Обычный 57 3" xfId="130"/>
    <cellStyle name="Обычный 58 2" xfId="131"/>
    <cellStyle name="Обычный 58 3" xfId="132"/>
    <cellStyle name="Обычный 59 2" xfId="133"/>
    <cellStyle name="Обычный 59 3" xfId="134"/>
    <cellStyle name="Обычный 6" xfId="135"/>
    <cellStyle name="Обычный 60 2" xfId="136"/>
    <cellStyle name="Обычный 60 3" xfId="137"/>
    <cellStyle name="Обычный 61 2" xfId="138"/>
    <cellStyle name="Обычный 61 3" xfId="139"/>
    <cellStyle name="Обычный 62 2" xfId="140"/>
    <cellStyle name="Обычный 62 3" xfId="141"/>
    <cellStyle name="Обычный 63 2" xfId="142"/>
    <cellStyle name="Обычный 63 3" xfId="143"/>
    <cellStyle name="Обычный 64 2" xfId="144"/>
    <cellStyle name="Обычный 64 3" xfId="145"/>
    <cellStyle name="Обычный 65 2" xfId="146"/>
    <cellStyle name="Обычный 65 3" xfId="147"/>
    <cellStyle name="Обычный 66 2" xfId="148"/>
    <cellStyle name="Обычный 66 3" xfId="149"/>
    <cellStyle name="Обычный 67 2" xfId="150"/>
    <cellStyle name="Обычный 67 3" xfId="151"/>
    <cellStyle name="Обычный 68 2" xfId="152"/>
    <cellStyle name="Обычный 68 3" xfId="153"/>
    <cellStyle name="Обычный 69 2" xfId="154"/>
    <cellStyle name="Обычный 69 3" xfId="155"/>
    <cellStyle name="Обычный 7" xfId="156"/>
    <cellStyle name="Обычный 70 2" xfId="157"/>
    <cellStyle name="Обычный 70 3" xfId="158"/>
    <cellStyle name="Обычный 71 2" xfId="159"/>
    <cellStyle name="Обычный 71 3" xfId="160"/>
    <cellStyle name="Обычный 72" xfId="161"/>
    <cellStyle name="Обычный 73" xfId="162"/>
    <cellStyle name="Обычный 74" xfId="163"/>
    <cellStyle name="Обычный 75" xfId="164"/>
    <cellStyle name="Обычный 76" xfId="165"/>
    <cellStyle name="Обычный 77" xfId="166"/>
    <cellStyle name="Обычный 78" xfId="167"/>
    <cellStyle name="Обычный 79" xfId="168"/>
    <cellStyle name="Обычный 8" xfId="169"/>
    <cellStyle name="Обычный 80" xfId="170"/>
    <cellStyle name="Обычный 81" xfId="171"/>
    <cellStyle name="Обычный 82" xfId="172"/>
    <cellStyle name="Обычный 9" xfId="173"/>
    <cellStyle name="Followed Hyperlink" xfId="174"/>
    <cellStyle name="Плохой" xfId="175"/>
    <cellStyle name="Пояснение" xfId="176"/>
    <cellStyle name="Примечание" xfId="177"/>
    <cellStyle name="Percent" xfId="178"/>
    <cellStyle name="Связанная ячейка" xfId="179"/>
    <cellStyle name="Стиль 1" xfId="180"/>
    <cellStyle name="Текст предупреждения" xfId="181"/>
    <cellStyle name="Comma" xfId="182"/>
    <cellStyle name="Comma [0]" xfId="183"/>
    <cellStyle name="Хороший" xfId="18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6;&#1077;&#1078;&#1080;&#1084;&#1085;&#1099;&#1081;%20&#1076;&#1077;&#1085;&#1100;%2020062012\&#1043;&#1055;&#1055;1_2006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ТСН,54"/>
      <sheetName val="ВВ1,2"/>
      <sheetName val="ВВ3,4"/>
      <sheetName val="яч.2 ,57"/>
      <sheetName val="яч.9,49"/>
      <sheetName val="яч.3,47"/>
      <sheetName val="яч.44,45"/>
      <sheetName val="яч.15,35"/>
      <sheetName val="яч.8,36"/>
      <sheetName val="яч.11,33"/>
      <sheetName val="яч.6,42"/>
      <sheetName val="яч.13,31"/>
      <sheetName val="яч.51"/>
      <sheetName val="яч.55"/>
      <sheetName val="яч.10,34"/>
      <sheetName val="яч.12,32"/>
      <sheetName val="яч.17,58"/>
      <sheetName val="Предз-2"/>
      <sheetName val="ТАБ 3"/>
      <sheetName val="ТАБ 1+2"/>
    </sheetNames>
    <sheetDataSet>
      <sheetData sheetId="1">
        <row r="7">
          <cell r="G7" t="str">
            <v>20.06.2012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70" zoomScaleSheetLayoutView="70" zoomScalePageLayoutView="0" workbookViewId="0" topLeftCell="A1">
      <selection activeCell="B2" sqref="B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33</v>
      </c>
    </row>
    <row r="2" spans="1:10" ht="15.75">
      <c r="A2" s="53"/>
      <c r="B2" s="53"/>
      <c r="C2" s="53"/>
      <c r="D2" s="54" t="s">
        <v>21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22</v>
      </c>
      <c r="D3" s="55"/>
      <c r="E3" s="55"/>
      <c r="F3" s="57">
        <v>43089</v>
      </c>
      <c r="G3" s="55"/>
    </row>
    <row r="4" spans="1:7" ht="15">
      <c r="A4" s="79" t="s">
        <v>30</v>
      </c>
      <c r="B4" s="79"/>
      <c r="C4" s="79"/>
      <c r="D4" s="79"/>
      <c r="E4" s="79"/>
      <c r="F4" s="79"/>
      <c r="G4" s="79"/>
    </row>
    <row r="5" spans="1:7" ht="15">
      <c r="A5" s="80"/>
      <c r="B5" s="80"/>
      <c r="C5" s="80"/>
      <c r="D5" s="80"/>
      <c r="E5" s="80"/>
      <c r="F5" s="80"/>
      <c r="G5" s="80"/>
    </row>
    <row r="6" spans="1:7" ht="15">
      <c r="A6" s="81" t="s">
        <v>24</v>
      </c>
      <c r="B6" s="82" t="s">
        <v>31</v>
      </c>
      <c r="C6" s="82"/>
      <c r="D6" s="82"/>
      <c r="E6" s="82" t="s">
        <v>32</v>
      </c>
      <c r="F6" s="82"/>
      <c r="G6" s="82"/>
    </row>
    <row r="7" spans="1:12" ht="105">
      <c r="A7" s="81"/>
      <c r="B7" s="16" t="s">
        <v>25</v>
      </c>
      <c r="C7" s="16" t="s">
        <v>26</v>
      </c>
      <c r="D7" s="16" t="s">
        <v>27</v>
      </c>
      <c r="E7" s="16" t="s">
        <v>25</v>
      </c>
      <c r="F7" s="16" t="s">
        <v>26</v>
      </c>
      <c r="G7" s="16" t="s">
        <v>27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5">
        <v>5431.48</v>
      </c>
      <c r="C9" s="65">
        <v>5660.43</v>
      </c>
      <c r="D9" s="65">
        <f>B9-C9</f>
        <v>-228.95000000000073</v>
      </c>
      <c r="E9" s="65">
        <v>2245.032</v>
      </c>
      <c r="F9" s="65">
        <v>2507.85</v>
      </c>
      <c r="G9" s="65">
        <f>E9-F9</f>
        <v>-262.81799999999976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5">
        <v>5167.552</v>
      </c>
      <c r="C10" s="65">
        <v>5379.48</v>
      </c>
      <c r="D10" s="65">
        <f aca="true" t="shared" si="0" ref="D10:D32">B10-C10</f>
        <v>-211.92799999999988</v>
      </c>
      <c r="E10" s="65">
        <v>2237.032</v>
      </c>
      <c r="F10" s="65">
        <v>2493.9500000000003</v>
      </c>
      <c r="G10" s="65">
        <f aca="true" t="shared" si="1" ref="G10:G32">E10-F10</f>
        <v>-256.9180000000001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5">
        <v>5079.48</v>
      </c>
      <c r="C11" s="65">
        <v>5287.629999999999</v>
      </c>
      <c r="D11" s="65">
        <f t="shared" si="0"/>
        <v>-208.14999999999964</v>
      </c>
      <c r="E11" s="65">
        <v>2217.032</v>
      </c>
      <c r="F11" s="65">
        <v>2489.15</v>
      </c>
      <c r="G11" s="65">
        <f t="shared" si="1"/>
        <v>-272.11799999999994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5">
        <v>5075.528</v>
      </c>
      <c r="C12" s="65">
        <v>5287.98</v>
      </c>
      <c r="D12" s="65">
        <f t="shared" si="0"/>
        <v>-212.45199999999932</v>
      </c>
      <c r="E12" s="65">
        <v>2237.056</v>
      </c>
      <c r="F12" s="65">
        <v>2490.55</v>
      </c>
      <c r="G12" s="65">
        <f t="shared" si="1"/>
        <v>-253.49400000000014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5">
        <v>5123.432</v>
      </c>
      <c r="C13" s="65">
        <v>5325.499999999999</v>
      </c>
      <c r="D13" s="65">
        <f t="shared" si="0"/>
        <v>-202.0679999999993</v>
      </c>
      <c r="E13" s="65">
        <v>2225.056</v>
      </c>
      <c r="F13" s="65">
        <v>2487.1499999999996</v>
      </c>
      <c r="G13" s="65">
        <f t="shared" si="1"/>
        <v>-262.0939999999996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5">
        <v>5311.504</v>
      </c>
      <c r="C14" s="65">
        <v>5528.4</v>
      </c>
      <c r="D14" s="65">
        <f t="shared" si="0"/>
        <v>-216.89599999999973</v>
      </c>
      <c r="E14" s="65">
        <v>2257.008</v>
      </c>
      <c r="F14" s="65">
        <v>2495.2199999999993</v>
      </c>
      <c r="G14" s="65">
        <f t="shared" si="1"/>
        <v>-238.21199999999953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5">
        <v>6799.456</v>
      </c>
      <c r="C15" s="65">
        <v>7042.289999999998</v>
      </c>
      <c r="D15" s="65">
        <f t="shared" si="0"/>
        <v>-242.833999999998</v>
      </c>
      <c r="E15" s="65">
        <v>2117.008</v>
      </c>
      <c r="F15" s="65">
        <v>2457.3699999999994</v>
      </c>
      <c r="G15" s="65">
        <f t="shared" si="1"/>
        <v>-340.3619999999996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5">
        <v>9135.48</v>
      </c>
      <c r="C16" s="65">
        <v>9393.85</v>
      </c>
      <c r="D16" s="65">
        <f t="shared" si="0"/>
        <v>-258.3700000000008</v>
      </c>
      <c r="E16" s="65">
        <v>1840.912</v>
      </c>
      <c r="F16" s="65">
        <v>2346.74</v>
      </c>
      <c r="G16" s="65">
        <f t="shared" si="1"/>
        <v>-505.82799999999975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5">
        <v>9871.528</v>
      </c>
      <c r="C17" s="65">
        <v>10144.379999999997</v>
      </c>
      <c r="D17" s="65">
        <f t="shared" si="0"/>
        <v>-272.85199999999713</v>
      </c>
      <c r="E17" s="65">
        <v>2188.984</v>
      </c>
      <c r="F17" s="65">
        <v>2631.9999999999995</v>
      </c>
      <c r="G17" s="65">
        <f t="shared" si="1"/>
        <v>-443.0159999999996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5">
        <v>10375.456</v>
      </c>
      <c r="C18" s="65">
        <v>10662.929999999998</v>
      </c>
      <c r="D18" s="65">
        <f t="shared" si="0"/>
        <v>-287.47399999999834</v>
      </c>
      <c r="E18" s="65">
        <v>2357.128</v>
      </c>
      <c r="F18" s="65">
        <v>2765.1000000000004</v>
      </c>
      <c r="G18" s="65">
        <f t="shared" si="1"/>
        <v>-407.9720000000002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5">
        <v>10627.576</v>
      </c>
      <c r="C19" s="65">
        <v>10919.589999999998</v>
      </c>
      <c r="D19" s="65">
        <f t="shared" si="0"/>
        <v>-292.0139999999992</v>
      </c>
      <c r="E19" s="65">
        <v>2341.128</v>
      </c>
      <c r="F19" s="65">
        <v>2735.2600000000007</v>
      </c>
      <c r="G19" s="65">
        <f t="shared" si="1"/>
        <v>-394.1320000000005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5">
        <v>12031.624</v>
      </c>
      <c r="C20" s="65">
        <v>12324.299999999997</v>
      </c>
      <c r="D20" s="65">
        <f t="shared" si="0"/>
        <v>-292.67599999999766</v>
      </c>
      <c r="E20" s="65">
        <v>2773.152</v>
      </c>
      <c r="F20" s="65">
        <v>3151.5199999999995</v>
      </c>
      <c r="G20" s="65">
        <f t="shared" si="1"/>
        <v>-378.3679999999995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5">
        <v>12227.576</v>
      </c>
      <c r="C21" s="65">
        <v>12529.070000000002</v>
      </c>
      <c r="D21" s="65">
        <f t="shared" si="0"/>
        <v>-301.4940000000024</v>
      </c>
      <c r="E21" s="65">
        <v>2993.248</v>
      </c>
      <c r="F21" s="65">
        <v>3388.2100000000005</v>
      </c>
      <c r="G21" s="65">
        <f t="shared" si="1"/>
        <v>-394.96200000000044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5">
        <v>12235.48</v>
      </c>
      <c r="C22" s="65">
        <v>12529.289999999999</v>
      </c>
      <c r="D22" s="65">
        <f t="shared" si="0"/>
        <v>-293.8099999999995</v>
      </c>
      <c r="E22" s="65">
        <v>3105.176</v>
      </c>
      <c r="F22" s="65">
        <v>3464.74</v>
      </c>
      <c r="G22" s="65">
        <f t="shared" si="1"/>
        <v>-359.56399999999985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5">
        <v>12183.648</v>
      </c>
      <c r="C23" s="65">
        <v>12485.199999999999</v>
      </c>
      <c r="D23" s="65">
        <f t="shared" si="0"/>
        <v>-301.5519999999997</v>
      </c>
      <c r="E23" s="65">
        <v>3205.2</v>
      </c>
      <c r="F23" s="65">
        <v>3574.28</v>
      </c>
      <c r="G23" s="65">
        <f t="shared" si="1"/>
        <v>-369.0800000000004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5">
        <v>12335.576</v>
      </c>
      <c r="C24" s="65">
        <v>12635.01</v>
      </c>
      <c r="D24" s="65">
        <f t="shared" si="0"/>
        <v>-299.4340000000011</v>
      </c>
      <c r="E24" s="65">
        <v>3253.176</v>
      </c>
      <c r="F24" s="65">
        <v>3621.1900000000005</v>
      </c>
      <c r="G24" s="65">
        <f t="shared" si="1"/>
        <v>-368.0140000000006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5">
        <v>12603.48</v>
      </c>
      <c r="C25" s="65">
        <v>12907.859999999999</v>
      </c>
      <c r="D25" s="65">
        <f t="shared" si="0"/>
        <v>-304.3799999999992</v>
      </c>
      <c r="E25" s="65">
        <v>3277.152</v>
      </c>
      <c r="F25" s="65">
        <v>3631.7999999999997</v>
      </c>
      <c r="G25" s="65">
        <f t="shared" si="1"/>
        <v>-354.6479999999997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5">
        <v>12291.456</v>
      </c>
      <c r="C26" s="65">
        <v>12584.25</v>
      </c>
      <c r="D26" s="65">
        <f t="shared" si="0"/>
        <v>-292.79399999999987</v>
      </c>
      <c r="E26" s="65">
        <v>2932.96</v>
      </c>
      <c r="F26" s="65">
        <v>3268.8199999999997</v>
      </c>
      <c r="G26" s="65">
        <f t="shared" si="1"/>
        <v>-335.8599999999997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5">
        <v>12063.48</v>
      </c>
      <c r="C27" s="65">
        <v>12361.150000000003</v>
      </c>
      <c r="D27" s="65">
        <f t="shared" si="0"/>
        <v>-297.6700000000037</v>
      </c>
      <c r="E27" s="65">
        <v>2616.96</v>
      </c>
      <c r="F27" s="65">
        <v>2968.7100000000005</v>
      </c>
      <c r="G27" s="65">
        <f t="shared" si="1"/>
        <v>-351.75000000000045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5">
        <v>11267.528</v>
      </c>
      <c r="C28" s="65">
        <v>11565.249999999996</v>
      </c>
      <c r="D28" s="65">
        <f t="shared" si="0"/>
        <v>-297.7219999999961</v>
      </c>
      <c r="E28" s="65">
        <v>2420.984</v>
      </c>
      <c r="F28" s="65">
        <v>2747.1199999999994</v>
      </c>
      <c r="G28" s="65">
        <f t="shared" si="1"/>
        <v>-326.1359999999995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5">
        <v>10251.528</v>
      </c>
      <c r="C29" s="65">
        <v>10547.41</v>
      </c>
      <c r="D29" s="65">
        <f t="shared" si="0"/>
        <v>-295.8819999999996</v>
      </c>
      <c r="E29" s="65">
        <v>2217.008</v>
      </c>
      <c r="F29" s="65">
        <v>2523.5600000000004</v>
      </c>
      <c r="G29" s="65">
        <f t="shared" si="1"/>
        <v>-306.5520000000006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5">
        <v>9287.504</v>
      </c>
      <c r="C30" s="65">
        <v>9555.37</v>
      </c>
      <c r="D30" s="65">
        <f t="shared" si="0"/>
        <v>-267.866</v>
      </c>
      <c r="E30" s="65">
        <v>2221.056</v>
      </c>
      <c r="F30" s="65">
        <v>2526.94</v>
      </c>
      <c r="G30" s="65">
        <f t="shared" si="1"/>
        <v>-305.884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5">
        <v>8815.528</v>
      </c>
      <c r="C31" s="65">
        <v>9076.710000000001</v>
      </c>
      <c r="D31" s="65">
        <f t="shared" si="0"/>
        <v>-261.1820000000007</v>
      </c>
      <c r="E31" s="65">
        <v>2193.08</v>
      </c>
      <c r="F31" s="65">
        <v>2479.96</v>
      </c>
      <c r="G31" s="65">
        <f t="shared" si="1"/>
        <v>-286.8800000000001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5">
        <v>7591.528</v>
      </c>
      <c r="C32" s="65">
        <v>7839.589999999999</v>
      </c>
      <c r="D32" s="65">
        <f t="shared" si="0"/>
        <v>-248.061999999999</v>
      </c>
      <c r="E32" s="65">
        <v>2197.08</v>
      </c>
      <c r="F32" s="65">
        <v>2510.0500000000006</v>
      </c>
      <c r="G32" s="65">
        <f t="shared" si="1"/>
        <v>-312.9700000000007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16</v>
      </c>
      <c r="B33" s="73">
        <f aca="true" t="shared" si="2" ref="B33:G33">SUM(B9:B32)</f>
        <v>223184.408</v>
      </c>
      <c r="C33" s="73">
        <f t="shared" si="2"/>
        <v>229572.91999999995</v>
      </c>
      <c r="D33" s="73">
        <f t="shared" si="2"/>
        <v>-6388.511999999991</v>
      </c>
      <c r="E33" s="74">
        <f t="shared" si="2"/>
        <v>59669.60799999999</v>
      </c>
      <c r="F33" s="74">
        <f t="shared" si="2"/>
        <v>67757.24</v>
      </c>
      <c r="G33" s="75">
        <f t="shared" si="2"/>
        <v>-8087.632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36</v>
      </c>
      <c r="E40" s="3"/>
      <c r="F40" s="3"/>
      <c r="G40" s="3"/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70" zoomScaleSheetLayoutView="70" zoomScalePageLayoutView="0" workbookViewId="0" topLeftCell="A1">
      <selection activeCell="C9" sqref="C9:C3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33</v>
      </c>
    </row>
    <row r="2" spans="1:10" ht="15.75">
      <c r="A2" s="53"/>
      <c r="B2" s="53"/>
      <c r="C2" s="53"/>
      <c r="D2" s="54" t="s">
        <v>21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22</v>
      </c>
      <c r="D3" s="55"/>
      <c r="E3" s="55"/>
      <c r="F3" s="57">
        <v>43089</v>
      </c>
      <c r="G3" s="55"/>
    </row>
    <row r="4" spans="1:7" ht="15">
      <c r="A4" s="79" t="s">
        <v>34</v>
      </c>
      <c r="B4" s="79"/>
      <c r="C4" s="79"/>
      <c r="D4" s="79"/>
      <c r="E4" s="79"/>
      <c r="F4" s="79"/>
      <c r="G4" s="79"/>
    </row>
    <row r="5" spans="1:7" ht="15">
      <c r="A5" s="80"/>
      <c r="B5" s="80"/>
      <c r="C5" s="80"/>
      <c r="D5" s="80"/>
      <c r="E5" s="80"/>
      <c r="F5" s="80"/>
      <c r="G5" s="80"/>
    </row>
    <row r="6" spans="1:7" ht="15">
      <c r="A6" s="81" t="s">
        <v>24</v>
      </c>
      <c r="B6" s="82" t="s">
        <v>31</v>
      </c>
      <c r="C6" s="82"/>
      <c r="D6" s="82"/>
      <c r="E6" s="82" t="s">
        <v>32</v>
      </c>
      <c r="F6" s="82"/>
      <c r="G6" s="82"/>
    </row>
    <row r="7" spans="1:12" ht="105">
      <c r="A7" s="81"/>
      <c r="B7" s="16" t="s">
        <v>25</v>
      </c>
      <c r="C7" s="16" t="s">
        <v>26</v>
      </c>
      <c r="D7" s="16" t="s">
        <v>27</v>
      </c>
      <c r="E7" s="16" t="s">
        <v>25</v>
      </c>
      <c r="F7" s="16" t="s">
        <v>26</v>
      </c>
      <c r="G7" s="16" t="s">
        <v>27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5">
        <v>5047.32</v>
      </c>
      <c r="C9" s="65">
        <v>4991.2</v>
      </c>
      <c r="D9" s="65">
        <f>B9-C9</f>
        <v>56.11999999999989</v>
      </c>
      <c r="E9" s="65">
        <v>3685.2200000000003</v>
      </c>
      <c r="F9" s="65">
        <v>3923.7999999999993</v>
      </c>
      <c r="G9" s="65">
        <f>E9-F9</f>
        <v>-238.57999999999902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5">
        <v>4843.38</v>
      </c>
      <c r="C10" s="89">
        <v>4793</v>
      </c>
      <c r="D10" s="65">
        <f aca="true" t="shared" si="0" ref="D10:D32">B10-C10</f>
        <v>50.38000000000011</v>
      </c>
      <c r="E10" s="65">
        <v>3715.36</v>
      </c>
      <c r="F10" s="65">
        <v>3934.2999999999997</v>
      </c>
      <c r="G10" s="65">
        <f aca="true" t="shared" si="1" ref="G10:G32">E10-F10</f>
        <v>-218.9399999999996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5">
        <v>4687.4</v>
      </c>
      <c r="C11" s="89">
        <v>4633.7</v>
      </c>
      <c r="D11" s="65">
        <f t="shared" si="0"/>
        <v>53.69999999999982</v>
      </c>
      <c r="E11" s="65">
        <v>3565.42</v>
      </c>
      <c r="F11" s="65">
        <v>3775.2999999999997</v>
      </c>
      <c r="G11" s="65">
        <f t="shared" si="1"/>
        <v>-209.87999999999965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5">
        <v>4681.62</v>
      </c>
      <c r="C12" s="89">
        <v>4622.9</v>
      </c>
      <c r="D12" s="65">
        <f t="shared" si="0"/>
        <v>58.720000000000255</v>
      </c>
      <c r="E12" s="65">
        <v>3577.72</v>
      </c>
      <c r="F12" s="65">
        <v>3810.0000000000005</v>
      </c>
      <c r="G12" s="65">
        <f t="shared" si="1"/>
        <v>-232.28000000000065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5">
        <v>4717.44</v>
      </c>
      <c r="C13" s="89">
        <v>4665.3</v>
      </c>
      <c r="D13" s="65">
        <f t="shared" si="0"/>
        <v>52.13999999999942</v>
      </c>
      <c r="E13" s="65">
        <v>3517.72</v>
      </c>
      <c r="F13" s="65">
        <v>3738.5999999999995</v>
      </c>
      <c r="G13" s="65">
        <f t="shared" si="1"/>
        <v>-220.87999999999965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5">
        <v>5059.58</v>
      </c>
      <c r="C14" s="89">
        <v>5008.9</v>
      </c>
      <c r="D14" s="65">
        <f t="shared" si="0"/>
        <v>50.68000000000029</v>
      </c>
      <c r="E14" s="65">
        <v>3505.66</v>
      </c>
      <c r="F14" s="65">
        <v>3729.8</v>
      </c>
      <c r="G14" s="65">
        <f t="shared" si="1"/>
        <v>-224.14000000000033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5">
        <v>5815.259999999999</v>
      </c>
      <c r="C15" s="89">
        <v>5746.5</v>
      </c>
      <c r="D15" s="65">
        <f t="shared" si="0"/>
        <v>68.75999999999931</v>
      </c>
      <c r="E15" s="65">
        <v>3654.74</v>
      </c>
      <c r="F15" s="65">
        <v>3917.2999999999997</v>
      </c>
      <c r="G15" s="65">
        <f t="shared" si="1"/>
        <v>-262.55999999999995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5">
        <v>9655.14</v>
      </c>
      <c r="C16" s="89">
        <v>9581</v>
      </c>
      <c r="D16" s="65">
        <f t="shared" si="0"/>
        <v>74.13999999999942</v>
      </c>
      <c r="E16" s="65">
        <v>7129.06</v>
      </c>
      <c r="F16" s="65">
        <v>7443.299999999998</v>
      </c>
      <c r="G16" s="65">
        <f t="shared" si="1"/>
        <v>-314.23999999999796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5">
        <v>12300.66</v>
      </c>
      <c r="C17" s="89">
        <v>12206.4</v>
      </c>
      <c r="D17" s="65">
        <f t="shared" si="0"/>
        <v>94.26000000000022</v>
      </c>
      <c r="E17" s="65">
        <v>9756.94</v>
      </c>
      <c r="F17" s="65">
        <v>9998.899999999998</v>
      </c>
      <c r="G17" s="65">
        <f t="shared" si="1"/>
        <v>-241.9599999999973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5">
        <v>12612.42</v>
      </c>
      <c r="C18" s="89">
        <v>12521.1</v>
      </c>
      <c r="D18" s="65">
        <f t="shared" si="0"/>
        <v>91.31999999999971</v>
      </c>
      <c r="E18" s="65">
        <v>9672.720000000001</v>
      </c>
      <c r="F18" s="65">
        <v>9931.1</v>
      </c>
      <c r="G18" s="65">
        <f t="shared" si="1"/>
        <v>-258.3799999999992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5">
        <v>12654.3</v>
      </c>
      <c r="C19" s="89">
        <v>12575.9</v>
      </c>
      <c r="D19" s="65">
        <f t="shared" si="0"/>
        <v>78.39999999999964</v>
      </c>
      <c r="E19" s="65">
        <v>9744.720000000001</v>
      </c>
      <c r="F19" s="65">
        <v>10000.499999999998</v>
      </c>
      <c r="G19" s="65">
        <f t="shared" si="1"/>
        <v>-255.77999999999702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5">
        <v>11910.66</v>
      </c>
      <c r="C20" s="89">
        <v>11826.6</v>
      </c>
      <c r="D20" s="65">
        <f t="shared" si="0"/>
        <v>84.05999999999949</v>
      </c>
      <c r="E20" s="65">
        <v>9175.439999999999</v>
      </c>
      <c r="F20" s="65">
        <v>9432.9</v>
      </c>
      <c r="G20" s="65">
        <f t="shared" si="1"/>
        <v>-257.46000000000095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5">
        <v>12654.82</v>
      </c>
      <c r="C21" s="89">
        <v>12556.3</v>
      </c>
      <c r="D21" s="65">
        <f t="shared" si="0"/>
        <v>98.52000000000044</v>
      </c>
      <c r="E21" s="65">
        <v>10466.52</v>
      </c>
      <c r="F21" s="65">
        <v>10733.300000000001</v>
      </c>
      <c r="G21" s="65">
        <f t="shared" si="1"/>
        <v>-266.78000000000065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5">
        <v>12798.58</v>
      </c>
      <c r="C22" s="89">
        <v>12701.8</v>
      </c>
      <c r="D22" s="65">
        <f t="shared" si="0"/>
        <v>96.78000000000065</v>
      </c>
      <c r="E22" s="65">
        <v>10735.64</v>
      </c>
      <c r="F22" s="65">
        <v>10994.400000000001</v>
      </c>
      <c r="G22" s="65">
        <f t="shared" si="1"/>
        <v>-258.76000000000204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5">
        <v>12192.52</v>
      </c>
      <c r="C23" s="89">
        <v>12108.6</v>
      </c>
      <c r="D23" s="65">
        <f t="shared" si="0"/>
        <v>83.92000000000007</v>
      </c>
      <c r="E23" s="65">
        <v>9979.640000000001</v>
      </c>
      <c r="F23" s="65">
        <v>10230.3</v>
      </c>
      <c r="G23" s="65">
        <f t="shared" si="1"/>
        <v>-250.65999999999804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5">
        <v>11268.699999999999</v>
      </c>
      <c r="C24" s="89">
        <v>11200</v>
      </c>
      <c r="D24" s="65">
        <f t="shared" si="0"/>
        <v>68.69999999999891</v>
      </c>
      <c r="E24" s="65">
        <v>8635.560000000001</v>
      </c>
      <c r="F24" s="65">
        <v>8883.599999999999</v>
      </c>
      <c r="G24" s="65">
        <f t="shared" si="1"/>
        <v>-248.03999999999724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5">
        <v>11832.82</v>
      </c>
      <c r="C25" s="89">
        <v>11744.1</v>
      </c>
      <c r="D25" s="65">
        <f t="shared" si="0"/>
        <v>88.71999999999935</v>
      </c>
      <c r="E25" s="65">
        <v>8995.58</v>
      </c>
      <c r="F25" s="65">
        <v>9271.400000000001</v>
      </c>
      <c r="G25" s="65">
        <f t="shared" si="1"/>
        <v>-275.8200000000015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5">
        <v>10926.8</v>
      </c>
      <c r="C26" s="89">
        <v>10851.7</v>
      </c>
      <c r="D26" s="65">
        <f t="shared" si="0"/>
        <v>75.09999999999854</v>
      </c>
      <c r="E26" s="65">
        <v>8497.880000000001</v>
      </c>
      <c r="F26" s="65">
        <v>8750.499999999998</v>
      </c>
      <c r="G26" s="65">
        <f t="shared" si="1"/>
        <v>-252.61999999999716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5">
        <v>10104.72</v>
      </c>
      <c r="C27" s="89">
        <v>10021.7</v>
      </c>
      <c r="D27" s="65">
        <f t="shared" si="0"/>
        <v>83.01999999999862</v>
      </c>
      <c r="E27" s="65">
        <v>7501.5</v>
      </c>
      <c r="F27" s="65">
        <v>7767.400000000001</v>
      </c>
      <c r="G27" s="65">
        <f t="shared" si="1"/>
        <v>-265.90000000000055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5">
        <v>9469.039999999999</v>
      </c>
      <c r="C28" s="89">
        <v>9396.4</v>
      </c>
      <c r="D28" s="65">
        <f t="shared" si="0"/>
        <v>72.63999999999942</v>
      </c>
      <c r="E28" s="65">
        <v>7549.84</v>
      </c>
      <c r="F28" s="65">
        <v>7811.2</v>
      </c>
      <c r="G28" s="65">
        <f t="shared" si="1"/>
        <v>-261.3599999999997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5">
        <v>9367.02</v>
      </c>
      <c r="C29" s="89">
        <v>9290.3</v>
      </c>
      <c r="D29" s="65">
        <f t="shared" si="0"/>
        <v>76.72000000000116</v>
      </c>
      <c r="E29" s="65">
        <v>7380.860000000001</v>
      </c>
      <c r="F29" s="65">
        <v>7660.299999999999</v>
      </c>
      <c r="G29" s="65">
        <f t="shared" si="1"/>
        <v>-279.4399999999987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5">
        <v>8599.34</v>
      </c>
      <c r="C30" s="89">
        <v>8530.9</v>
      </c>
      <c r="D30" s="65">
        <f t="shared" si="0"/>
        <v>68.44000000000051</v>
      </c>
      <c r="E30" s="65">
        <v>7105.299999999999</v>
      </c>
      <c r="F30" s="65">
        <v>7374.5</v>
      </c>
      <c r="G30" s="65">
        <f t="shared" si="1"/>
        <v>-269.2000000000007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5">
        <v>7633.54</v>
      </c>
      <c r="C31" s="89">
        <v>7560.4</v>
      </c>
      <c r="D31" s="65">
        <f t="shared" si="0"/>
        <v>73.14000000000033</v>
      </c>
      <c r="E31" s="65">
        <v>6373.34</v>
      </c>
      <c r="F31" s="65">
        <v>6638.200000000001</v>
      </c>
      <c r="G31" s="65">
        <f t="shared" si="1"/>
        <v>-264.8600000000006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5">
        <v>6097.56</v>
      </c>
      <c r="C32" s="89">
        <v>6040</v>
      </c>
      <c r="D32" s="65">
        <f t="shared" si="0"/>
        <v>57.5600000000004</v>
      </c>
      <c r="E32" s="65">
        <v>4447</v>
      </c>
      <c r="F32" s="65">
        <v>4739.5</v>
      </c>
      <c r="G32" s="65">
        <f t="shared" si="1"/>
        <v>-292.5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16</v>
      </c>
      <c r="B33" s="73">
        <f aca="true" t="shared" si="2" ref="B33:G33">SUM(B9:B32)</f>
        <v>216930.64</v>
      </c>
      <c r="C33" s="73">
        <f t="shared" si="2"/>
        <v>215174.7</v>
      </c>
      <c r="D33" s="73">
        <f t="shared" si="2"/>
        <v>1755.939999999996</v>
      </c>
      <c r="E33" s="74">
        <f t="shared" si="2"/>
        <v>168369.37999999998</v>
      </c>
      <c r="F33" s="74">
        <f t="shared" si="2"/>
        <v>174490.4</v>
      </c>
      <c r="G33" s="75">
        <f t="shared" si="2"/>
        <v>-6121.019999999988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36</v>
      </c>
      <c r="E40" s="3"/>
      <c r="F40" s="3"/>
      <c r="G40" s="3"/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BreakPreview" zoomScale="70" zoomScaleSheetLayoutView="70" zoomScalePageLayoutView="0" workbookViewId="0" topLeftCell="A1">
      <selection activeCell="B2" sqref="B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33</v>
      </c>
    </row>
    <row r="2" spans="1:10" ht="15.75">
      <c r="A2" s="53"/>
      <c r="B2" s="53"/>
      <c r="C2" s="53"/>
      <c r="D2" s="54" t="s">
        <v>21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22</v>
      </c>
      <c r="D3" s="55"/>
      <c r="E3" s="55"/>
      <c r="F3" s="57">
        <v>43089</v>
      </c>
      <c r="G3" s="55"/>
    </row>
    <row r="4" spans="1:7" ht="15">
      <c r="A4" s="79" t="s">
        <v>35</v>
      </c>
      <c r="B4" s="79"/>
      <c r="C4" s="79"/>
      <c r="D4" s="79"/>
      <c r="E4" s="79"/>
      <c r="F4" s="79"/>
      <c r="G4" s="79"/>
    </row>
    <row r="5" spans="1:7" ht="15">
      <c r="A5" s="80"/>
      <c r="B5" s="80"/>
      <c r="C5" s="80"/>
      <c r="D5" s="80"/>
      <c r="E5" s="80"/>
      <c r="F5" s="80"/>
      <c r="G5" s="80"/>
    </row>
    <row r="6" spans="1:7" ht="15">
      <c r="A6" s="81" t="s">
        <v>24</v>
      </c>
      <c r="B6" s="82" t="s">
        <v>31</v>
      </c>
      <c r="C6" s="82"/>
      <c r="D6" s="82"/>
      <c r="E6" s="82" t="s">
        <v>32</v>
      </c>
      <c r="F6" s="82"/>
      <c r="G6" s="82"/>
    </row>
    <row r="7" spans="1:12" ht="105">
      <c r="A7" s="81"/>
      <c r="B7" s="16" t="s">
        <v>25</v>
      </c>
      <c r="C7" s="16" t="s">
        <v>26</v>
      </c>
      <c r="D7" s="16" t="s">
        <v>27</v>
      </c>
      <c r="E7" s="16" t="s">
        <v>25</v>
      </c>
      <c r="F7" s="16" t="s">
        <v>26</v>
      </c>
      <c r="G7" s="16" t="s">
        <v>27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5">
        <f>'ТАБ 3-1'!B9+'ТАБ 3-2'!B9</f>
        <v>10478.8</v>
      </c>
      <c r="C9" s="65">
        <f>'ТАБ 3-1'!C9+'ТАБ 3-2'!C9</f>
        <v>10651.630000000001</v>
      </c>
      <c r="D9" s="65">
        <f>B9-C9</f>
        <v>-172.83000000000175</v>
      </c>
      <c r="E9" s="65">
        <f>'ТАБ 3-1'!E9+'ТАБ 3-2'!E9</f>
        <v>5930.252</v>
      </c>
      <c r="F9" s="65">
        <f>'ТАБ 3-1'!F9+'ТАБ 3-2'!F9</f>
        <v>6431.65</v>
      </c>
      <c r="G9" s="65">
        <f>E9-F9</f>
        <v>-501.39799999999923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5">
        <f>'ТАБ 3-1'!B10+'ТАБ 3-2'!B10</f>
        <v>10010.932</v>
      </c>
      <c r="C10" s="65">
        <f>'ТАБ 3-1'!C10+'ТАБ 3-2'!C10</f>
        <v>10172.48</v>
      </c>
      <c r="D10" s="65">
        <f aca="true" t="shared" si="0" ref="D10:D32">B10-C10</f>
        <v>-161.54799999999886</v>
      </c>
      <c r="E10" s="65">
        <f>'ТАБ 3-1'!E10+'ТАБ 3-2'!E10</f>
        <v>5952.392</v>
      </c>
      <c r="F10" s="65">
        <f>'ТАБ 3-1'!F10+'ТАБ 3-2'!F10</f>
        <v>6428.25</v>
      </c>
      <c r="G10" s="65">
        <f aca="true" t="shared" si="1" ref="G10:G32">E10-F10</f>
        <v>-475.8580000000002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5">
        <f>'ТАБ 3-1'!B11+'ТАБ 3-2'!B11</f>
        <v>9766.88</v>
      </c>
      <c r="C11" s="65">
        <f>'ТАБ 3-1'!C11+'ТАБ 3-2'!C11</f>
        <v>9921.329999999998</v>
      </c>
      <c r="D11" s="65">
        <f t="shared" si="0"/>
        <v>-154.4499999999989</v>
      </c>
      <c r="E11" s="65">
        <f>'ТАБ 3-1'!E11+'ТАБ 3-2'!E11</f>
        <v>5782.452</v>
      </c>
      <c r="F11" s="65">
        <f>'ТАБ 3-1'!F11+'ТАБ 3-2'!F11</f>
        <v>6264.45</v>
      </c>
      <c r="G11" s="65">
        <f t="shared" si="1"/>
        <v>-481.9979999999996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5">
        <f>'ТАБ 3-1'!B12+'ТАБ 3-2'!B12</f>
        <v>9757.148000000001</v>
      </c>
      <c r="C12" s="65">
        <f>'ТАБ 3-1'!C12+'ТАБ 3-2'!C12</f>
        <v>9910.88</v>
      </c>
      <c r="D12" s="65">
        <f t="shared" si="0"/>
        <v>-153.73199999999815</v>
      </c>
      <c r="E12" s="65">
        <f>'ТАБ 3-1'!E12+'ТАБ 3-2'!E12</f>
        <v>5814.776</v>
      </c>
      <c r="F12" s="65">
        <f>'ТАБ 3-1'!F12+'ТАБ 3-2'!F12</f>
        <v>6300.550000000001</v>
      </c>
      <c r="G12" s="65">
        <f t="shared" si="1"/>
        <v>-485.77400000000125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5">
        <f>'ТАБ 3-1'!B13+'ТАБ 3-2'!B13</f>
        <v>9840.872</v>
      </c>
      <c r="C13" s="65">
        <f>'ТАБ 3-1'!C13+'ТАБ 3-2'!C13</f>
        <v>9990.8</v>
      </c>
      <c r="D13" s="65">
        <f t="shared" si="0"/>
        <v>-149.92799999999988</v>
      </c>
      <c r="E13" s="65">
        <f>'ТАБ 3-1'!E13+'ТАБ 3-2'!E13</f>
        <v>5742.776</v>
      </c>
      <c r="F13" s="65">
        <f>'ТАБ 3-1'!F13+'ТАБ 3-2'!F13</f>
        <v>6225.749999999999</v>
      </c>
      <c r="G13" s="65">
        <f t="shared" si="1"/>
        <v>-482.97399999999925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5">
        <f>'ТАБ 3-1'!B14+'ТАБ 3-2'!B14</f>
        <v>10371.083999999999</v>
      </c>
      <c r="C14" s="65">
        <f>'ТАБ 3-1'!C14+'ТАБ 3-2'!C14</f>
        <v>10537.3</v>
      </c>
      <c r="D14" s="65">
        <f t="shared" si="0"/>
        <v>-166.21600000000035</v>
      </c>
      <c r="E14" s="65">
        <f>'ТАБ 3-1'!E14+'ТАБ 3-2'!E14</f>
        <v>5762.668</v>
      </c>
      <c r="F14" s="65">
        <f>'ТАБ 3-1'!F14+'ТАБ 3-2'!F14</f>
        <v>6225.0199999999995</v>
      </c>
      <c r="G14" s="65">
        <f t="shared" si="1"/>
        <v>-462.35199999999986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5">
        <f>'ТАБ 3-1'!B15+'ТАБ 3-2'!B15</f>
        <v>12614.716</v>
      </c>
      <c r="C15" s="65">
        <f>'ТАБ 3-1'!C15+'ТАБ 3-2'!C15</f>
        <v>12788.789999999997</v>
      </c>
      <c r="D15" s="65">
        <f t="shared" si="0"/>
        <v>-174.0739999999969</v>
      </c>
      <c r="E15" s="65">
        <f>'ТАБ 3-1'!E15+'ТАБ 3-2'!E15</f>
        <v>5771.748</v>
      </c>
      <c r="F15" s="65">
        <f>'ТАБ 3-1'!F15+'ТАБ 3-2'!F15</f>
        <v>6374.669999999999</v>
      </c>
      <c r="G15" s="65">
        <f t="shared" si="1"/>
        <v>-602.9219999999996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5">
        <f>'ТАБ 3-1'!B16+'ТАБ 3-2'!B16</f>
        <v>18790.62</v>
      </c>
      <c r="C16" s="65">
        <f>'ТАБ 3-1'!C16+'ТАБ 3-2'!C16</f>
        <v>18974.85</v>
      </c>
      <c r="D16" s="65">
        <f t="shared" si="0"/>
        <v>-184.22999999999956</v>
      </c>
      <c r="E16" s="65">
        <f>'ТАБ 3-1'!E16+'ТАБ 3-2'!E16</f>
        <v>8969.972</v>
      </c>
      <c r="F16" s="65">
        <f>'ТАБ 3-1'!F16+'ТАБ 3-2'!F16</f>
        <v>9790.039999999997</v>
      </c>
      <c r="G16" s="65">
        <f t="shared" si="1"/>
        <v>-820.0679999999975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5">
        <f>'ТАБ 3-1'!B17+'ТАБ 3-2'!B17</f>
        <v>22172.188000000002</v>
      </c>
      <c r="C17" s="65">
        <f>'ТАБ 3-1'!C17+'ТАБ 3-2'!C17</f>
        <v>22350.78</v>
      </c>
      <c r="D17" s="65">
        <f t="shared" si="0"/>
        <v>-178.59199999999691</v>
      </c>
      <c r="E17" s="65">
        <f>'ТАБ 3-1'!E17+'ТАБ 3-2'!E17</f>
        <v>11945.924</v>
      </c>
      <c r="F17" s="65">
        <f>'ТАБ 3-1'!F17+'ТАБ 3-2'!F17</f>
        <v>12630.899999999998</v>
      </c>
      <c r="G17" s="65">
        <f t="shared" si="1"/>
        <v>-684.9759999999969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5">
        <f>'ТАБ 3-1'!B18+'ТАБ 3-2'!B18</f>
        <v>22987.876</v>
      </c>
      <c r="C18" s="65">
        <f>'ТАБ 3-1'!C18+'ТАБ 3-2'!C18</f>
        <v>23184.03</v>
      </c>
      <c r="D18" s="65">
        <f t="shared" si="0"/>
        <v>-196.15399999999863</v>
      </c>
      <c r="E18" s="65">
        <f>'ТАБ 3-1'!E18+'ТАБ 3-2'!E18</f>
        <v>12029.848000000002</v>
      </c>
      <c r="F18" s="65">
        <f>'ТАБ 3-1'!F18+'ТАБ 3-2'!F18</f>
        <v>12696.2</v>
      </c>
      <c r="G18" s="65">
        <f t="shared" si="1"/>
        <v>-666.351999999999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5">
        <f>'ТАБ 3-1'!B19+'ТАБ 3-2'!B19</f>
        <v>23281.875999999997</v>
      </c>
      <c r="C19" s="65">
        <f>'ТАБ 3-1'!C19+'ТАБ 3-2'!C19</f>
        <v>23495.489999999998</v>
      </c>
      <c r="D19" s="65">
        <f t="shared" si="0"/>
        <v>-213.6140000000014</v>
      </c>
      <c r="E19" s="65">
        <f>'ТАБ 3-1'!E19+'ТАБ 3-2'!E19</f>
        <v>12085.848000000002</v>
      </c>
      <c r="F19" s="65">
        <f>'ТАБ 3-1'!F19+'ТАБ 3-2'!F19</f>
        <v>12735.759999999998</v>
      </c>
      <c r="G19" s="65">
        <f t="shared" si="1"/>
        <v>-649.9119999999966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5">
        <f>'ТАБ 3-1'!B20+'ТАБ 3-2'!B20</f>
        <v>23942.284</v>
      </c>
      <c r="C20" s="65">
        <f>'ТАБ 3-1'!C20+'ТАБ 3-2'!C20</f>
        <v>24150.899999999998</v>
      </c>
      <c r="D20" s="65">
        <f t="shared" si="0"/>
        <v>-208.61599999999817</v>
      </c>
      <c r="E20" s="65">
        <f>'ТАБ 3-1'!E20+'ТАБ 3-2'!E20</f>
        <v>11948.591999999999</v>
      </c>
      <c r="F20" s="65">
        <f>'ТАБ 3-1'!F20+'ТАБ 3-2'!F20</f>
        <v>12584.419999999998</v>
      </c>
      <c r="G20" s="65">
        <f t="shared" si="1"/>
        <v>-635.8279999999995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5">
        <f>'ТАБ 3-1'!B21+'ТАБ 3-2'!B21</f>
        <v>24882.396</v>
      </c>
      <c r="C21" s="65">
        <f>'ТАБ 3-1'!C21+'ТАБ 3-2'!C21</f>
        <v>25085.370000000003</v>
      </c>
      <c r="D21" s="65">
        <f t="shared" si="0"/>
        <v>-202.97400000000198</v>
      </c>
      <c r="E21" s="65">
        <f>'ТАБ 3-1'!E21+'ТАБ 3-2'!E21</f>
        <v>13459.768</v>
      </c>
      <c r="F21" s="65">
        <f>'ТАБ 3-1'!F21+'ТАБ 3-2'!F21</f>
        <v>14121.510000000002</v>
      </c>
      <c r="G21" s="65">
        <f t="shared" si="1"/>
        <v>-661.742000000002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5">
        <f>'ТАБ 3-1'!B22+'ТАБ 3-2'!B22</f>
        <v>25034.059999999998</v>
      </c>
      <c r="C22" s="65">
        <f>'ТАБ 3-1'!C22+'ТАБ 3-2'!C22</f>
        <v>25231.089999999997</v>
      </c>
      <c r="D22" s="65">
        <f t="shared" si="0"/>
        <v>-197.02999999999884</v>
      </c>
      <c r="E22" s="65">
        <f>'ТАБ 3-1'!E22+'ТАБ 3-2'!E22</f>
        <v>13840.815999999999</v>
      </c>
      <c r="F22" s="65">
        <f>'ТАБ 3-1'!F22+'ТАБ 3-2'!F22</f>
        <v>14459.140000000001</v>
      </c>
      <c r="G22" s="65">
        <f t="shared" si="1"/>
        <v>-618.3240000000023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5">
        <f>'ТАБ 3-1'!B23+'ТАБ 3-2'!B23</f>
        <v>24376.167999999998</v>
      </c>
      <c r="C23" s="65">
        <f>'ТАБ 3-1'!C23+'ТАБ 3-2'!C23</f>
        <v>24593.8</v>
      </c>
      <c r="D23" s="65">
        <f t="shared" si="0"/>
        <v>-217.63200000000143</v>
      </c>
      <c r="E23" s="65">
        <f>'ТАБ 3-1'!E23+'ТАБ 3-2'!E23</f>
        <v>13184.84</v>
      </c>
      <c r="F23" s="65">
        <f>'ТАБ 3-1'!F23+'ТАБ 3-2'!F23</f>
        <v>13804.58</v>
      </c>
      <c r="G23" s="65">
        <f t="shared" si="1"/>
        <v>-619.7399999999998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5">
        <f>'ТАБ 3-1'!B24+'ТАБ 3-2'!B24</f>
        <v>23604.275999999998</v>
      </c>
      <c r="C24" s="65">
        <f>'ТАБ 3-1'!C24+'ТАБ 3-2'!C24</f>
        <v>23835.010000000002</v>
      </c>
      <c r="D24" s="65">
        <f t="shared" si="0"/>
        <v>-230.73400000000402</v>
      </c>
      <c r="E24" s="65">
        <f>'ТАБ 3-1'!E24+'ТАБ 3-2'!E24</f>
        <v>11888.736</v>
      </c>
      <c r="F24" s="65">
        <f>'ТАБ 3-1'!F24+'ТАБ 3-2'!F24</f>
        <v>12504.789999999999</v>
      </c>
      <c r="G24" s="65">
        <f t="shared" si="1"/>
        <v>-616.0539999999983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5">
        <f>'ТАБ 3-1'!B25+'ТАБ 3-2'!B25</f>
        <v>24436.3</v>
      </c>
      <c r="C25" s="65">
        <f>'ТАБ 3-1'!C25+'ТАБ 3-2'!C25</f>
        <v>24651.96</v>
      </c>
      <c r="D25" s="65">
        <f t="shared" si="0"/>
        <v>-215.65999999999985</v>
      </c>
      <c r="E25" s="65">
        <f>'ТАБ 3-1'!E25+'ТАБ 3-2'!E25</f>
        <v>12272.732</v>
      </c>
      <c r="F25" s="65">
        <f>'ТАБ 3-1'!F25+'ТАБ 3-2'!F25</f>
        <v>12903.2</v>
      </c>
      <c r="G25" s="65">
        <f t="shared" si="1"/>
        <v>-630.4680000000008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5">
        <f>'ТАБ 3-1'!B26+'ТАБ 3-2'!B26</f>
        <v>23218.256</v>
      </c>
      <c r="C26" s="65">
        <f>'ТАБ 3-1'!C26+'ТАБ 3-2'!C26</f>
        <v>23435.95</v>
      </c>
      <c r="D26" s="65">
        <f t="shared" si="0"/>
        <v>-217.6939999999995</v>
      </c>
      <c r="E26" s="65">
        <f>'ТАБ 3-1'!E26+'ТАБ 3-2'!E26</f>
        <v>11430.84</v>
      </c>
      <c r="F26" s="65">
        <f>'ТАБ 3-1'!F26+'ТАБ 3-2'!F26</f>
        <v>12019.319999999998</v>
      </c>
      <c r="G26" s="65">
        <f t="shared" si="1"/>
        <v>-588.4799999999977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5">
        <f>'ТАБ 3-1'!B27+'ТАБ 3-2'!B27</f>
        <v>22168.199999999997</v>
      </c>
      <c r="C27" s="65">
        <f>'ТАБ 3-1'!C27+'ТАБ 3-2'!C27</f>
        <v>22382.850000000006</v>
      </c>
      <c r="D27" s="65">
        <f t="shared" si="0"/>
        <v>-214.65000000000873</v>
      </c>
      <c r="E27" s="65">
        <f>'ТАБ 3-1'!E27+'ТАБ 3-2'!E27</f>
        <v>10118.46</v>
      </c>
      <c r="F27" s="65">
        <f>'ТАБ 3-1'!F27+'ТАБ 3-2'!F27</f>
        <v>10736.11</v>
      </c>
      <c r="G27" s="65">
        <f t="shared" si="1"/>
        <v>-617.6500000000015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5">
        <f>'ТАБ 3-1'!B28+'ТАБ 3-2'!B28</f>
        <v>20736.568</v>
      </c>
      <c r="C28" s="65">
        <f>'ТАБ 3-1'!C28+'ТАБ 3-2'!C28</f>
        <v>20961.649999999994</v>
      </c>
      <c r="D28" s="65">
        <f t="shared" si="0"/>
        <v>-225.08199999999488</v>
      </c>
      <c r="E28" s="65">
        <f>'ТАБ 3-1'!E28+'ТАБ 3-2'!E28</f>
        <v>9970.824</v>
      </c>
      <c r="F28" s="65">
        <f>'ТАБ 3-1'!F28+'ТАБ 3-2'!F28</f>
        <v>10558.32</v>
      </c>
      <c r="G28" s="65">
        <f t="shared" si="1"/>
        <v>-587.4959999999992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5">
        <f>'ТАБ 3-1'!B29+'ТАБ 3-2'!B29</f>
        <v>19618.548000000003</v>
      </c>
      <c r="C29" s="65">
        <f>'ТАБ 3-1'!C29+'ТАБ 3-2'!C29</f>
        <v>19837.71</v>
      </c>
      <c r="D29" s="65">
        <f t="shared" si="0"/>
        <v>-219.16199999999662</v>
      </c>
      <c r="E29" s="65">
        <f>'ТАБ 3-1'!E29+'ТАБ 3-2'!E29</f>
        <v>9597.868</v>
      </c>
      <c r="F29" s="65">
        <f>'ТАБ 3-1'!F29+'ТАБ 3-2'!F29</f>
        <v>10183.86</v>
      </c>
      <c r="G29" s="65">
        <f t="shared" si="1"/>
        <v>-585.9920000000002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5">
        <f>'ТАБ 3-1'!B30+'ТАБ 3-2'!B30</f>
        <v>17886.844</v>
      </c>
      <c r="C30" s="65">
        <f>'ТАБ 3-1'!C30+'ТАБ 3-2'!C30</f>
        <v>18086.27</v>
      </c>
      <c r="D30" s="65">
        <f t="shared" si="0"/>
        <v>-199.42599999999948</v>
      </c>
      <c r="E30" s="65">
        <f>'ТАБ 3-1'!E30+'ТАБ 3-2'!E30</f>
        <v>9326.356</v>
      </c>
      <c r="F30" s="65">
        <f>'ТАБ 3-1'!F30+'ТАБ 3-2'!F30</f>
        <v>9901.44</v>
      </c>
      <c r="G30" s="65">
        <f t="shared" si="1"/>
        <v>-575.0840000000007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5">
        <f>'ТАБ 3-1'!B31+'ТАБ 3-2'!B31</f>
        <v>16449.068</v>
      </c>
      <c r="C31" s="65">
        <f>'ТАБ 3-1'!C31+'ТАБ 3-2'!C31</f>
        <v>16637.11</v>
      </c>
      <c r="D31" s="65">
        <f t="shared" si="0"/>
        <v>-188.04200000000128</v>
      </c>
      <c r="E31" s="65">
        <f>'ТАБ 3-1'!E31+'ТАБ 3-2'!E31</f>
        <v>8566.42</v>
      </c>
      <c r="F31" s="65">
        <f>'ТАБ 3-1'!F31+'ТАБ 3-2'!F31</f>
        <v>9118.16</v>
      </c>
      <c r="G31" s="65">
        <f t="shared" si="1"/>
        <v>-551.7399999999998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5">
        <f>'ТАБ 3-1'!B32+'ТАБ 3-2'!B32</f>
        <v>13689.088</v>
      </c>
      <c r="C32" s="65">
        <f>'ТАБ 3-1'!C32+'ТАБ 3-2'!C32</f>
        <v>13879.59</v>
      </c>
      <c r="D32" s="65">
        <f t="shared" si="0"/>
        <v>-190.5020000000004</v>
      </c>
      <c r="E32" s="65">
        <f>'ТАБ 3-1'!E32+'ТАБ 3-2'!E32</f>
        <v>6644.08</v>
      </c>
      <c r="F32" s="65">
        <f>'ТАБ 3-1'!F32+'ТАБ 3-2'!F32</f>
        <v>7249.550000000001</v>
      </c>
      <c r="G32" s="65">
        <f t="shared" si="1"/>
        <v>-605.4700000000012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16</v>
      </c>
      <c r="B33" s="73">
        <f aca="true" t="shared" si="2" ref="B33:G33">SUM(B9:B32)</f>
        <v>440115.04799999995</v>
      </c>
      <c r="C33" s="73">
        <f t="shared" si="2"/>
        <v>444747.6200000001</v>
      </c>
      <c r="D33" s="73">
        <f t="shared" si="2"/>
        <v>-4632.5719999999965</v>
      </c>
      <c r="E33" s="74">
        <f t="shared" si="2"/>
        <v>228038.98799999995</v>
      </c>
      <c r="F33" s="74">
        <f t="shared" si="2"/>
        <v>242247.63999999998</v>
      </c>
      <c r="G33" s="75">
        <f t="shared" si="2"/>
        <v>-14208.651999999991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7" ht="15">
      <c r="C36" s="70"/>
      <c r="D36" s="70"/>
      <c r="E36" s="70"/>
      <c r="F36" s="70"/>
      <c r="G36" s="70"/>
    </row>
    <row r="37" spans="2:7" ht="15">
      <c r="B37" s="78"/>
      <c r="C37" s="78"/>
      <c r="D37" s="78"/>
      <c r="E37" s="78"/>
      <c r="F37" s="78"/>
      <c r="G37" s="78"/>
    </row>
    <row r="40" spans="3:7" ht="15">
      <c r="C40" t="s">
        <v>36</v>
      </c>
      <c r="E40" s="3"/>
      <c r="F40" s="3"/>
      <c r="G40" s="3"/>
    </row>
    <row r="41" ht="15">
      <c r="V41" s="49" t="s">
        <v>28</v>
      </c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41"/>
  <sheetViews>
    <sheetView view="pageBreakPreview" zoomScale="70" zoomScaleSheetLayoutView="70" zoomScalePageLayoutView="0" workbookViewId="0" topLeftCell="A1">
      <selection activeCell="B2" sqref="B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3"/>
      <c r="B2" s="53"/>
      <c r="C2" s="53"/>
      <c r="D2" s="54" t="s">
        <v>21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22</v>
      </c>
      <c r="D3" s="55"/>
      <c r="E3" s="55"/>
      <c r="F3" s="57">
        <v>43089</v>
      </c>
      <c r="G3" s="55"/>
    </row>
    <row r="4" spans="1:7" ht="15">
      <c r="A4" s="79" t="s">
        <v>29</v>
      </c>
      <c r="B4" s="79"/>
      <c r="C4" s="79"/>
      <c r="D4" s="79"/>
      <c r="E4" s="79"/>
      <c r="F4" s="79"/>
      <c r="G4" s="79"/>
    </row>
    <row r="5" spans="1:7" ht="15">
      <c r="A5" s="80"/>
      <c r="B5" s="80"/>
      <c r="C5" s="80"/>
      <c r="D5" s="80"/>
      <c r="E5" s="80"/>
      <c r="F5" s="80"/>
      <c r="G5" s="80"/>
    </row>
    <row r="6" spans="1:7" ht="15">
      <c r="A6" s="81" t="s">
        <v>24</v>
      </c>
      <c r="B6" s="82" t="s">
        <v>10</v>
      </c>
      <c r="C6" s="82"/>
      <c r="D6" s="82"/>
      <c r="E6" s="82" t="s">
        <v>11</v>
      </c>
      <c r="F6" s="82"/>
      <c r="G6" s="82"/>
    </row>
    <row r="7" spans="1:12" ht="105">
      <c r="A7" s="81"/>
      <c r="B7" s="16" t="s">
        <v>25</v>
      </c>
      <c r="C7" s="16" t="s">
        <v>26</v>
      </c>
      <c r="D7" s="16" t="s">
        <v>27</v>
      </c>
      <c r="E7" s="16" t="s">
        <v>25</v>
      </c>
      <c r="F7" s="16" t="s">
        <v>26</v>
      </c>
      <c r="G7" s="16" t="s">
        <v>27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6">
        <v>36.36</v>
      </c>
      <c r="C9" s="66">
        <v>33.52</v>
      </c>
      <c r="D9" s="66">
        <f>B9-C9</f>
        <v>2.8399999999999963</v>
      </c>
      <c r="E9" s="66">
        <v>8.16</v>
      </c>
      <c r="F9" s="66">
        <v>6.88</v>
      </c>
      <c r="G9" s="66">
        <f>E9-F9</f>
        <v>1.2800000000000002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6">
        <v>36.12</v>
      </c>
      <c r="C10" s="66">
        <v>33.44</v>
      </c>
      <c r="D10" s="66">
        <f aca="true" t="shared" si="0" ref="D10:D32">B10-C10</f>
        <v>2.6799999999999997</v>
      </c>
      <c r="E10" s="66">
        <v>8.64</v>
      </c>
      <c r="F10" s="66">
        <v>7.04</v>
      </c>
      <c r="G10" s="66">
        <f aca="true" t="shared" si="1" ref="G10:G32">E10-F10</f>
        <v>1.6000000000000005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6">
        <v>35.88</v>
      </c>
      <c r="C11" s="66">
        <v>33.36</v>
      </c>
      <c r="D11" s="66">
        <f t="shared" si="0"/>
        <v>2.520000000000003</v>
      </c>
      <c r="E11" s="66">
        <v>8.4</v>
      </c>
      <c r="F11" s="66">
        <v>6.96</v>
      </c>
      <c r="G11" s="66">
        <f t="shared" si="1"/>
        <v>1.4400000000000004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6">
        <v>36.6</v>
      </c>
      <c r="C12" s="66">
        <v>33.76</v>
      </c>
      <c r="D12" s="66">
        <f t="shared" si="0"/>
        <v>2.8400000000000034</v>
      </c>
      <c r="E12" s="66">
        <v>8.64</v>
      </c>
      <c r="F12" s="66">
        <v>7.04</v>
      </c>
      <c r="G12" s="66">
        <f t="shared" si="1"/>
        <v>1.6000000000000005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6">
        <v>36.36</v>
      </c>
      <c r="C13" s="66">
        <v>33.76</v>
      </c>
      <c r="D13" s="66">
        <f t="shared" si="0"/>
        <v>2.6000000000000014</v>
      </c>
      <c r="E13" s="66">
        <v>8.88</v>
      </c>
      <c r="F13" s="66">
        <v>7.12</v>
      </c>
      <c r="G13" s="66">
        <f t="shared" si="1"/>
        <v>1.7600000000000007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6">
        <v>36.36</v>
      </c>
      <c r="C14" s="66">
        <v>33.6</v>
      </c>
      <c r="D14" s="66">
        <f t="shared" si="0"/>
        <v>2.759999999999998</v>
      </c>
      <c r="E14" s="66">
        <v>8.88</v>
      </c>
      <c r="F14" s="66">
        <v>7.2</v>
      </c>
      <c r="G14" s="66">
        <f t="shared" si="1"/>
        <v>1.6800000000000006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6">
        <v>35.4</v>
      </c>
      <c r="C15" s="66">
        <v>32.88</v>
      </c>
      <c r="D15" s="66">
        <f t="shared" si="0"/>
        <v>2.519999999999996</v>
      </c>
      <c r="E15" s="66">
        <v>7.44</v>
      </c>
      <c r="F15" s="66">
        <v>6.64</v>
      </c>
      <c r="G15" s="66">
        <f t="shared" si="1"/>
        <v>0.8000000000000007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6">
        <v>33.72</v>
      </c>
      <c r="C16" s="66">
        <v>31.36</v>
      </c>
      <c r="D16" s="66">
        <f t="shared" si="0"/>
        <v>2.3599999999999994</v>
      </c>
      <c r="E16" s="66">
        <v>6.24</v>
      </c>
      <c r="F16" s="66">
        <v>6</v>
      </c>
      <c r="G16" s="66">
        <f t="shared" si="1"/>
        <v>0.2400000000000002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6">
        <v>34.2</v>
      </c>
      <c r="C17" s="66">
        <v>31.68</v>
      </c>
      <c r="D17" s="66">
        <f t="shared" si="0"/>
        <v>2.520000000000003</v>
      </c>
      <c r="E17" s="66">
        <v>5.28</v>
      </c>
      <c r="F17" s="66">
        <v>5.52</v>
      </c>
      <c r="G17" s="66">
        <f t="shared" si="1"/>
        <v>-0.23999999999999932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6">
        <v>33.72</v>
      </c>
      <c r="C18" s="66">
        <v>31.28</v>
      </c>
      <c r="D18" s="66">
        <f t="shared" si="0"/>
        <v>2.4399999999999977</v>
      </c>
      <c r="E18" s="66">
        <v>6.24</v>
      </c>
      <c r="F18" s="66">
        <v>6</v>
      </c>
      <c r="G18" s="66">
        <f t="shared" si="1"/>
        <v>0.2400000000000002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6">
        <v>33.96</v>
      </c>
      <c r="C19" s="66">
        <v>31.6</v>
      </c>
      <c r="D19" s="66">
        <f t="shared" si="0"/>
        <v>2.3599999999999994</v>
      </c>
      <c r="E19" s="66">
        <v>6.48</v>
      </c>
      <c r="F19" s="66">
        <v>6.32</v>
      </c>
      <c r="G19" s="66">
        <f t="shared" si="1"/>
        <v>0.16000000000000014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6">
        <v>34.2</v>
      </c>
      <c r="C20" s="66">
        <v>31.6</v>
      </c>
      <c r="D20" s="66">
        <f t="shared" si="0"/>
        <v>2.6000000000000014</v>
      </c>
      <c r="E20" s="66">
        <v>6.72</v>
      </c>
      <c r="F20" s="66">
        <v>6.32</v>
      </c>
      <c r="G20" s="66">
        <f t="shared" si="1"/>
        <v>0.39999999999999947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6">
        <v>34.68</v>
      </c>
      <c r="C21" s="66">
        <v>32.24</v>
      </c>
      <c r="D21" s="66">
        <f t="shared" si="0"/>
        <v>2.4399999999999977</v>
      </c>
      <c r="E21" s="66">
        <v>7.92</v>
      </c>
      <c r="F21" s="66">
        <v>6.8</v>
      </c>
      <c r="G21" s="66">
        <f t="shared" si="1"/>
        <v>1.12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6">
        <v>33.96</v>
      </c>
      <c r="C22" s="66">
        <v>31.36</v>
      </c>
      <c r="D22" s="66">
        <f t="shared" si="0"/>
        <v>2.6000000000000014</v>
      </c>
      <c r="E22" s="66">
        <v>6.48</v>
      </c>
      <c r="F22" s="66">
        <v>5.84</v>
      </c>
      <c r="G22" s="66">
        <f t="shared" si="1"/>
        <v>0.6400000000000006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6">
        <v>33.48</v>
      </c>
      <c r="C23" s="66">
        <v>30.96</v>
      </c>
      <c r="D23" s="66">
        <f t="shared" si="0"/>
        <v>2.519999999999996</v>
      </c>
      <c r="E23" s="66">
        <v>6.48</v>
      </c>
      <c r="F23" s="66">
        <v>5.6</v>
      </c>
      <c r="G23" s="66">
        <f t="shared" si="1"/>
        <v>0.8800000000000008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6">
        <v>33.24</v>
      </c>
      <c r="C24" s="66">
        <v>30.8</v>
      </c>
      <c r="D24" s="66">
        <f t="shared" si="0"/>
        <v>2.4400000000000013</v>
      </c>
      <c r="E24" s="66">
        <v>6.48</v>
      </c>
      <c r="F24" s="66">
        <v>5.92</v>
      </c>
      <c r="G24" s="66">
        <f t="shared" si="1"/>
        <v>0.5600000000000005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6">
        <v>34.38</v>
      </c>
      <c r="C25" s="66">
        <v>31.68</v>
      </c>
      <c r="D25" s="66">
        <f t="shared" si="0"/>
        <v>2.700000000000003</v>
      </c>
      <c r="E25" s="66">
        <v>6.72</v>
      </c>
      <c r="F25" s="66">
        <v>6.16</v>
      </c>
      <c r="G25" s="66">
        <f t="shared" si="1"/>
        <v>0.5599999999999996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6">
        <v>34.68</v>
      </c>
      <c r="C26" s="66">
        <v>32</v>
      </c>
      <c r="D26" s="66">
        <f t="shared" si="0"/>
        <v>2.6799999999999997</v>
      </c>
      <c r="E26" s="66">
        <v>7.2</v>
      </c>
      <c r="F26" s="66">
        <v>6.32</v>
      </c>
      <c r="G26" s="66">
        <f t="shared" si="1"/>
        <v>0.8799999999999999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6">
        <v>33.78</v>
      </c>
      <c r="C27" s="66">
        <v>31.36</v>
      </c>
      <c r="D27" s="66">
        <f t="shared" si="0"/>
        <v>2.4200000000000017</v>
      </c>
      <c r="E27" s="66">
        <v>6.24</v>
      </c>
      <c r="F27" s="66">
        <v>5.92</v>
      </c>
      <c r="G27" s="66">
        <f t="shared" si="1"/>
        <v>0.3200000000000003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6">
        <v>34.38</v>
      </c>
      <c r="C28" s="66">
        <v>31.92</v>
      </c>
      <c r="D28" s="66">
        <f t="shared" si="0"/>
        <v>2.460000000000001</v>
      </c>
      <c r="E28" s="66">
        <v>6.72</v>
      </c>
      <c r="F28" s="66">
        <v>6.24</v>
      </c>
      <c r="G28" s="66">
        <f t="shared" si="1"/>
        <v>0.47999999999999954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6">
        <v>34.92</v>
      </c>
      <c r="C29" s="66">
        <v>32.32</v>
      </c>
      <c r="D29" s="66">
        <f t="shared" si="0"/>
        <v>2.6000000000000014</v>
      </c>
      <c r="E29" s="66">
        <v>6.72</v>
      </c>
      <c r="F29" s="66">
        <v>6</v>
      </c>
      <c r="G29" s="66">
        <f t="shared" si="1"/>
        <v>0.7199999999999998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6">
        <v>35.64</v>
      </c>
      <c r="C30" s="66">
        <v>33.12</v>
      </c>
      <c r="D30" s="66">
        <f t="shared" si="0"/>
        <v>2.520000000000003</v>
      </c>
      <c r="E30" s="66">
        <v>6.96</v>
      </c>
      <c r="F30" s="66">
        <v>6.24</v>
      </c>
      <c r="G30" s="66">
        <f t="shared" si="1"/>
        <v>0.7199999999999998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6">
        <v>35.64</v>
      </c>
      <c r="C31" s="66">
        <v>32.96</v>
      </c>
      <c r="D31" s="66">
        <f t="shared" si="0"/>
        <v>2.6799999999999997</v>
      </c>
      <c r="E31" s="66">
        <v>7.2</v>
      </c>
      <c r="F31" s="66">
        <v>6.24</v>
      </c>
      <c r="G31" s="66">
        <f t="shared" si="1"/>
        <v>0.96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6">
        <v>36.36</v>
      </c>
      <c r="C32" s="66">
        <v>33.76</v>
      </c>
      <c r="D32" s="66">
        <f t="shared" si="0"/>
        <v>2.6000000000000014</v>
      </c>
      <c r="E32" s="66">
        <v>8.16</v>
      </c>
      <c r="F32" s="66">
        <v>6.56</v>
      </c>
      <c r="G32" s="66">
        <f t="shared" si="1"/>
        <v>1.6000000000000005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16</v>
      </c>
      <c r="B33" s="73">
        <f aca="true" t="shared" si="2" ref="B33:G33">SUM(B9:B32)</f>
        <v>838.0199999999999</v>
      </c>
      <c r="C33" s="73">
        <f t="shared" si="2"/>
        <v>776.32</v>
      </c>
      <c r="D33" s="73">
        <f t="shared" si="2"/>
        <v>61.7</v>
      </c>
      <c r="E33" s="74">
        <f t="shared" si="2"/>
        <v>173.28</v>
      </c>
      <c r="F33" s="74">
        <f t="shared" si="2"/>
        <v>152.88</v>
      </c>
      <c r="G33" s="75">
        <f t="shared" si="2"/>
        <v>20.400000000000006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36</v>
      </c>
      <c r="E40" s="3"/>
      <c r="F40" s="3"/>
      <c r="G40" s="3"/>
    </row>
    <row r="41" ht="15">
      <c r="V41" s="49" t="s">
        <v>28</v>
      </c>
    </row>
  </sheetData>
  <sheetProtection/>
  <mergeCells count="5">
    <mergeCell ref="A4:G4"/>
    <mergeCell ref="A5:G5"/>
    <mergeCell ref="A6:A7"/>
    <mergeCell ref="B6:D6"/>
    <mergeCell ref="E6:G6"/>
  </mergeCells>
  <conditionalFormatting sqref="G9:G32">
    <cfRule type="cellIs" priority="2" dxfId="4" operator="lessThan" stopIfTrue="1">
      <formula>0</formula>
    </cfRule>
  </conditionalFormatting>
  <conditionalFormatting sqref="D9:D32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70" zoomScaleSheetLayoutView="70" zoomScalePageLayoutView="0" workbookViewId="0" topLeftCell="A1">
      <selection activeCell="B2" sqref="B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20</v>
      </c>
    </row>
    <row r="2" spans="1:10" ht="15.75">
      <c r="A2" s="53"/>
      <c r="B2" s="53"/>
      <c r="C2" s="53"/>
      <c r="D2" s="54" t="s">
        <v>21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22</v>
      </c>
      <c r="D3" s="55"/>
      <c r="E3" s="55"/>
      <c r="F3" s="57">
        <v>43089</v>
      </c>
      <c r="G3" s="55"/>
    </row>
    <row r="4" spans="1:7" ht="15">
      <c r="A4" s="79" t="s">
        <v>23</v>
      </c>
      <c r="B4" s="79"/>
      <c r="C4" s="79"/>
      <c r="D4" s="79"/>
      <c r="E4" s="79"/>
      <c r="F4" s="79"/>
      <c r="G4" s="79"/>
    </row>
    <row r="5" spans="1:7" ht="15">
      <c r="A5" s="80"/>
      <c r="B5" s="80"/>
      <c r="C5" s="80"/>
      <c r="D5" s="80"/>
      <c r="E5" s="80"/>
      <c r="F5" s="80"/>
      <c r="G5" s="80"/>
    </row>
    <row r="6" spans="1:7" ht="15">
      <c r="A6" s="81" t="s">
        <v>24</v>
      </c>
      <c r="B6" s="82" t="s">
        <v>10</v>
      </c>
      <c r="C6" s="82"/>
      <c r="D6" s="82"/>
      <c r="E6" s="82" t="s">
        <v>11</v>
      </c>
      <c r="F6" s="82"/>
      <c r="G6" s="82"/>
    </row>
    <row r="7" spans="1:12" ht="105">
      <c r="A7" s="81"/>
      <c r="B7" s="16" t="s">
        <v>25</v>
      </c>
      <c r="C7" s="16" t="s">
        <v>26</v>
      </c>
      <c r="D7" s="16" t="s">
        <v>27</v>
      </c>
      <c r="E7" s="16" t="s">
        <v>25</v>
      </c>
      <c r="F7" s="16" t="s">
        <v>26</v>
      </c>
      <c r="G7" s="16" t="s">
        <v>27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5">
        <v>95.4</v>
      </c>
      <c r="C9" s="66">
        <v>92.49</v>
      </c>
      <c r="D9" s="66">
        <f>B9-C9</f>
        <v>2.910000000000011</v>
      </c>
      <c r="E9" s="66">
        <v>22.6</v>
      </c>
      <c r="F9" s="66">
        <v>12.775</v>
      </c>
      <c r="G9" s="66">
        <f>E9-F9</f>
        <v>9.825000000000001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5">
        <v>92.8</v>
      </c>
      <c r="C10" s="66">
        <v>89.77499999999999</v>
      </c>
      <c r="D10" s="66">
        <f aca="true" t="shared" si="0" ref="D10:D32">B10-C10</f>
        <v>3.0250000000000057</v>
      </c>
      <c r="E10" s="66">
        <v>22</v>
      </c>
      <c r="F10" s="66">
        <v>12.504999999999999</v>
      </c>
      <c r="G10" s="66">
        <f aca="true" t="shared" si="1" ref="G10:G32">E10-F10</f>
        <v>9.495000000000001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5">
        <v>90.4</v>
      </c>
      <c r="C11" s="66">
        <v>87.70499999999998</v>
      </c>
      <c r="D11" s="66">
        <f t="shared" si="0"/>
        <v>2.6950000000000216</v>
      </c>
      <c r="E11" s="66">
        <v>22.4</v>
      </c>
      <c r="F11" s="66">
        <v>12.66</v>
      </c>
      <c r="G11" s="66">
        <f t="shared" si="1"/>
        <v>9.739999999999998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5">
        <v>90.4</v>
      </c>
      <c r="C12" s="66">
        <v>87.235</v>
      </c>
      <c r="D12" s="66">
        <f t="shared" si="0"/>
        <v>3.1650000000000063</v>
      </c>
      <c r="E12" s="66">
        <v>22.6</v>
      </c>
      <c r="F12" s="66">
        <v>12.4</v>
      </c>
      <c r="G12" s="66">
        <f t="shared" si="1"/>
        <v>10.200000000000001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5">
        <v>94.8</v>
      </c>
      <c r="C13" s="66">
        <v>91.84499999999998</v>
      </c>
      <c r="D13" s="66">
        <f t="shared" si="0"/>
        <v>2.9550000000000125</v>
      </c>
      <c r="E13" s="66">
        <v>23</v>
      </c>
      <c r="F13" s="66">
        <v>12.689999999999998</v>
      </c>
      <c r="G13" s="66">
        <f t="shared" si="1"/>
        <v>10.310000000000002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5">
        <v>92.4</v>
      </c>
      <c r="C14" s="66">
        <v>89.345</v>
      </c>
      <c r="D14" s="66">
        <f t="shared" si="0"/>
        <v>3.055000000000007</v>
      </c>
      <c r="E14" s="66">
        <v>23.2</v>
      </c>
      <c r="F14" s="66">
        <v>12.84</v>
      </c>
      <c r="G14" s="66">
        <f t="shared" si="1"/>
        <v>10.36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5">
        <v>100.6</v>
      </c>
      <c r="C15" s="66">
        <v>98.24</v>
      </c>
      <c r="D15" s="66">
        <f t="shared" si="0"/>
        <v>2.3599999999999994</v>
      </c>
      <c r="E15" s="66">
        <v>24.2</v>
      </c>
      <c r="F15" s="66">
        <v>14.155000000000001</v>
      </c>
      <c r="G15" s="66">
        <f t="shared" si="1"/>
        <v>10.044999999999998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5">
        <v>164.2</v>
      </c>
      <c r="C16" s="66">
        <v>161.9</v>
      </c>
      <c r="D16" s="66">
        <f t="shared" si="0"/>
        <v>2.299999999999983</v>
      </c>
      <c r="E16" s="66">
        <v>52</v>
      </c>
      <c r="F16" s="66">
        <v>41.685</v>
      </c>
      <c r="G16" s="66">
        <f t="shared" si="1"/>
        <v>10.314999999999998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5">
        <v>209</v>
      </c>
      <c r="C17" s="66">
        <v>204.87</v>
      </c>
      <c r="D17" s="66">
        <f t="shared" si="0"/>
        <v>4.1299999999999955</v>
      </c>
      <c r="E17" s="66">
        <v>81.4</v>
      </c>
      <c r="F17" s="66">
        <v>69.91000000000001</v>
      </c>
      <c r="G17" s="66">
        <f t="shared" si="1"/>
        <v>11.489999999999995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5">
        <v>216.2</v>
      </c>
      <c r="C18" s="66">
        <v>211.82500000000002</v>
      </c>
      <c r="D18" s="66">
        <f t="shared" si="0"/>
        <v>4.374999999999972</v>
      </c>
      <c r="E18" s="66">
        <v>73</v>
      </c>
      <c r="F18" s="66">
        <v>60.385</v>
      </c>
      <c r="G18" s="66">
        <f t="shared" si="1"/>
        <v>12.615000000000002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5">
        <v>216.4</v>
      </c>
      <c r="C19" s="66">
        <v>212.47500000000002</v>
      </c>
      <c r="D19" s="66">
        <f t="shared" si="0"/>
        <v>3.924999999999983</v>
      </c>
      <c r="E19" s="66">
        <v>73.4</v>
      </c>
      <c r="F19" s="66">
        <v>60.63000000000001</v>
      </c>
      <c r="G19" s="66">
        <f t="shared" si="1"/>
        <v>12.769999999999996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5">
        <v>222.6</v>
      </c>
      <c r="C20" s="66">
        <v>217.67000000000002</v>
      </c>
      <c r="D20" s="66">
        <f t="shared" si="0"/>
        <v>4.929999999999978</v>
      </c>
      <c r="E20" s="66">
        <v>75.2</v>
      </c>
      <c r="F20" s="66">
        <v>60.375</v>
      </c>
      <c r="G20" s="66">
        <f t="shared" si="1"/>
        <v>14.825000000000003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5">
        <v>210.4</v>
      </c>
      <c r="C21" s="66">
        <v>204.10500000000002</v>
      </c>
      <c r="D21" s="66">
        <f t="shared" si="0"/>
        <v>6.2949999999999875</v>
      </c>
      <c r="E21" s="66">
        <v>50.6</v>
      </c>
      <c r="F21" s="66">
        <v>39.935</v>
      </c>
      <c r="G21" s="66">
        <f t="shared" si="1"/>
        <v>10.665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5">
        <v>217.2</v>
      </c>
      <c r="C22" s="66">
        <v>212.65</v>
      </c>
      <c r="D22" s="66">
        <f t="shared" si="0"/>
        <v>4.549999999999983</v>
      </c>
      <c r="E22" s="66">
        <v>80.2</v>
      </c>
      <c r="F22" s="66">
        <v>72.33500000000001</v>
      </c>
      <c r="G22" s="66">
        <f t="shared" si="1"/>
        <v>7.864999999999995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5">
        <v>209.2</v>
      </c>
      <c r="C23" s="66">
        <v>204.925</v>
      </c>
      <c r="D23" s="66">
        <f t="shared" si="0"/>
        <v>4.274999999999977</v>
      </c>
      <c r="E23" s="66">
        <v>82</v>
      </c>
      <c r="F23" s="66">
        <v>74.005</v>
      </c>
      <c r="G23" s="66">
        <f t="shared" si="1"/>
        <v>7.9950000000000045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5">
        <v>192</v>
      </c>
      <c r="C24" s="66">
        <v>188</v>
      </c>
      <c r="D24" s="66">
        <f t="shared" si="0"/>
        <v>4</v>
      </c>
      <c r="E24" s="66">
        <v>82.2</v>
      </c>
      <c r="F24" s="66">
        <v>73.225</v>
      </c>
      <c r="G24" s="66">
        <f t="shared" si="1"/>
        <v>8.975000000000009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5">
        <v>154</v>
      </c>
      <c r="C25" s="66">
        <v>150.32000000000002</v>
      </c>
      <c r="D25" s="66">
        <f t="shared" si="0"/>
        <v>3.6799999999999784</v>
      </c>
      <c r="E25" s="66">
        <v>41</v>
      </c>
      <c r="F25" s="66">
        <v>27.38</v>
      </c>
      <c r="G25" s="66">
        <f t="shared" si="1"/>
        <v>13.620000000000001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5">
        <v>138</v>
      </c>
      <c r="C26" s="66">
        <v>134.47000000000003</v>
      </c>
      <c r="D26" s="66">
        <f t="shared" si="0"/>
        <v>3.5299999999999727</v>
      </c>
      <c r="E26" s="66">
        <v>37.4</v>
      </c>
      <c r="F26" s="66">
        <v>26.7</v>
      </c>
      <c r="G26" s="66">
        <f t="shared" si="1"/>
        <v>10.7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5">
        <v>112.2</v>
      </c>
      <c r="C27" s="66">
        <v>109.065</v>
      </c>
      <c r="D27" s="66">
        <f t="shared" si="0"/>
        <v>3.135000000000005</v>
      </c>
      <c r="E27" s="66">
        <v>34.4</v>
      </c>
      <c r="F27" s="66">
        <v>23.335000000000004</v>
      </c>
      <c r="G27" s="66">
        <f t="shared" si="1"/>
        <v>11.064999999999994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5">
        <v>103.6</v>
      </c>
      <c r="C28" s="66">
        <v>100.32499999999999</v>
      </c>
      <c r="D28" s="66">
        <f t="shared" si="0"/>
        <v>3.2750000000000057</v>
      </c>
      <c r="E28" s="66">
        <v>32.2</v>
      </c>
      <c r="F28" s="66">
        <v>21.605</v>
      </c>
      <c r="G28" s="66">
        <f t="shared" si="1"/>
        <v>10.595000000000002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5">
        <v>95.2</v>
      </c>
      <c r="C29" s="66">
        <v>92.33</v>
      </c>
      <c r="D29" s="66">
        <f t="shared" si="0"/>
        <v>2.8700000000000045</v>
      </c>
      <c r="E29" s="66">
        <v>30.4</v>
      </c>
      <c r="F29" s="66">
        <v>20.245</v>
      </c>
      <c r="G29" s="66">
        <f t="shared" si="1"/>
        <v>10.154999999999998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5">
        <v>90</v>
      </c>
      <c r="C30" s="66">
        <v>86.955</v>
      </c>
      <c r="D30" s="66">
        <f t="shared" si="0"/>
        <v>3.0450000000000017</v>
      </c>
      <c r="E30" s="66">
        <v>30.4</v>
      </c>
      <c r="F30" s="66">
        <v>19.659999999999997</v>
      </c>
      <c r="G30" s="66">
        <f t="shared" si="1"/>
        <v>10.740000000000002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5">
        <v>80</v>
      </c>
      <c r="C31" s="66">
        <v>77.095</v>
      </c>
      <c r="D31" s="66">
        <f t="shared" si="0"/>
        <v>2.905000000000001</v>
      </c>
      <c r="E31" s="66">
        <v>28.6</v>
      </c>
      <c r="F31" s="66">
        <v>18.515</v>
      </c>
      <c r="G31" s="66">
        <f t="shared" si="1"/>
        <v>10.085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5">
        <v>78.6</v>
      </c>
      <c r="C32" s="66">
        <v>75.88499999999999</v>
      </c>
      <c r="D32" s="66">
        <f t="shared" si="0"/>
        <v>2.7150000000000034</v>
      </c>
      <c r="E32" s="66">
        <v>28.2</v>
      </c>
      <c r="F32" s="66">
        <v>18.625</v>
      </c>
      <c r="G32" s="66">
        <f t="shared" si="1"/>
        <v>9.575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16</v>
      </c>
      <c r="B33" s="73">
        <f aca="true" t="shared" si="2" ref="B33:G33">SUM(B9:B32)</f>
        <v>3365.5999999999995</v>
      </c>
      <c r="C33" s="73">
        <f t="shared" si="2"/>
        <v>3281.5</v>
      </c>
      <c r="D33" s="73">
        <f t="shared" si="2"/>
        <v>84.0999999999999</v>
      </c>
      <c r="E33" s="74">
        <f t="shared" si="2"/>
        <v>1072.6000000000001</v>
      </c>
      <c r="F33" s="74">
        <f t="shared" si="2"/>
        <v>818.575</v>
      </c>
      <c r="G33" s="75">
        <f t="shared" si="2"/>
        <v>254.025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36</v>
      </c>
      <c r="E40" s="3"/>
      <c r="F40" s="3"/>
      <c r="G40" s="3"/>
    </row>
    <row r="41" ht="15">
      <c r="V41" s="49" t="s">
        <v>28</v>
      </c>
    </row>
  </sheetData>
  <sheetProtection/>
  <mergeCells count="5">
    <mergeCell ref="A4:G4"/>
    <mergeCell ref="A5:G5"/>
    <mergeCell ref="A6:A7"/>
    <mergeCell ref="B6:D6"/>
    <mergeCell ref="E6:G6"/>
  </mergeCells>
  <conditionalFormatting sqref="G9:G32">
    <cfRule type="cellIs" priority="2" dxfId="4" operator="lessThan" stopIfTrue="1">
      <formula>0</formula>
    </cfRule>
  </conditionalFormatting>
  <conditionalFormatting sqref="D9:D32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="70" zoomScaleNormal="85" zoomScaleSheetLayoutView="70" zoomScalePageLayoutView="0" workbookViewId="0" topLeftCell="A1">
      <selection activeCell="B3" sqref="B3"/>
    </sheetView>
  </sheetViews>
  <sheetFormatPr defaultColWidth="9.140625" defaultRowHeight="15"/>
  <cols>
    <col min="2" max="2" width="12.57421875" style="0" customWidth="1"/>
    <col min="3" max="4" width="12.28125" style="0" customWidth="1"/>
    <col min="5" max="5" width="12.421875" style="0" customWidth="1"/>
    <col min="6" max="6" width="12.57421875" style="0" customWidth="1"/>
    <col min="7" max="7" width="12.421875" style="0" customWidth="1"/>
    <col min="8" max="8" width="12.28125" style="0" customWidth="1"/>
    <col min="9" max="9" width="12.7109375" style="0" customWidth="1"/>
    <col min="10" max="10" width="12.140625" style="0" customWidth="1"/>
    <col min="11" max="13" width="12.57421875" style="0" customWidth="1"/>
  </cols>
  <sheetData>
    <row r="1" spans="2:12" ht="15">
      <c r="B1" s="1" t="s">
        <v>0</v>
      </c>
      <c r="C1" s="1"/>
      <c r="D1" s="1"/>
      <c r="J1" s="1"/>
      <c r="K1" s="2" t="s">
        <v>37</v>
      </c>
      <c r="L1" s="1"/>
    </row>
    <row r="2" ht="15">
      <c r="B2" t="s">
        <v>1</v>
      </c>
    </row>
    <row r="3" spans="1:11" ht="15">
      <c r="A3" s="3"/>
      <c r="B3" s="3"/>
      <c r="C3" s="3"/>
      <c r="D3" s="3"/>
      <c r="K3" s="2" t="s">
        <v>2</v>
      </c>
    </row>
    <row r="4" spans="1:12" ht="15">
      <c r="A4" s="4" t="s">
        <v>3</v>
      </c>
      <c r="B4" s="1"/>
      <c r="C4" s="1"/>
      <c r="D4" s="1"/>
      <c r="G4" s="5" t="s">
        <v>4</v>
      </c>
      <c r="J4" s="6"/>
      <c r="K4" s="6"/>
      <c r="L4" s="6"/>
    </row>
    <row r="5" ht="15">
      <c r="C5" t="s">
        <v>5</v>
      </c>
    </row>
    <row r="6" ht="15">
      <c r="D6" t="s">
        <v>6</v>
      </c>
    </row>
    <row r="7" spans="1:7" ht="15">
      <c r="A7" s="7" t="s">
        <v>19</v>
      </c>
      <c r="B7" s="8"/>
      <c r="C7" s="1"/>
      <c r="E7" t="s">
        <v>7</v>
      </c>
      <c r="G7" s="57">
        <v>43089</v>
      </c>
    </row>
    <row r="8" ht="15">
      <c r="B8" s="9" t="s">
        <v>8</v>
      </c>
    </row>
    <row r="9" spans="1:13" ht="15">
      <c r="A9" s="83" t="s">
        <v>9</v>
      </c>
      <c r="B9" s="86" t="s">
        <v>10</v>
      </c>
      <c r="C9" s="87"/>
      <c r="D9" s="87"/>
      <c r="E9" s="87"/>
      <c r="F9" s="87"/>
      <c r="G9" s="88"/>
      <c r="H9" s="86" t="s">
        <v>11</v>
      </c>
      <c r="I9" s="87"/>
      <c r="J9" s="87"/>
      <c r="K9" s="87"/>
      <c r="L9" s="87"/>
      <c r="M9" s="88"/>
    </row>
    <row r="10" spans="1:13" ht="15">
      <c r="A10" s="84"/>
      <c r="B10" s="10" t="s">
        <v>38</v>
      </c>
      <c r="C10" s="11"/>
      <c r="D10" s="10"/>
      <c r="E10" s="12"/>
      <c r="F10" s="13"/>
      <c r="G10" s="14"/>
      <c r="H10" s="10" t="str">
        <f>B10</f>
        <v>РП-10 кВ "Котельная №2" яч.11 ввод 10 кВ от РП-10 кВ ООО "Сигма"</v>
      </c>
      <c r="I10" s="11"/>
      <c r="J10" s="10"/>
      <c r="K10" s="12"/>
      <c r="L10" s="13"/>
      <c r="M10" s="14"/>
    </row>
    <row r="11" spans="1:13" ht="15">
      <c r="A11" s="84"/>
      <c r="B11" s="6" t="s">
        <v>12</v>
      </c>
      <c r="C11" s="6"/>
      <c r="D11" s="15">
        <v>2400</v>
      </c>
      <c r="E11" s="12" t="s">
        <v>12</v>
      </c>
      <c r="F11" s="6"/>
      <c r="G11" s="15"/>
      <c r="H11" s="12" t="s">
        <v>12</v>
      </c>
      <c r="I11" s="6"/>
      <c r="J11" s="15">
        <f>D11</f>
        <v>2400</v>
      </c>
      <c r="K11" s="12" t="s">
        <v>12</v>
      </c>
      <c r="L11" s="6"/>
      <c r="M11" s="15"/>
    </row>
    <row r="12" spans="1:13" ht="45.75" thickBot="1">
      <c r="A12" s="85"/>
      <c r="B12" s="16" t="s">
        <v>13</v>
      </c>
      <c r="C12" s="17" t="s">
        <v>14</v>
      </c>
      <c r="D12" s="16" t="s">
        <v>15</v>
      </c>
      <c r="E12" s="16" t="s">
        <v>13</v>
      </c>
      <c r="F12" s="17" t="s">
        <v>14</v>
      </c>
      <c r="G12" s="16" t="s">
        <v>15</v>
      </c>
      <c r="H12" s="16" t="s">
        <v>13</v>
      </c>
      <c r="I12" s="17" t="s">
        <v>14</v>
      </c>
      <c r="J12" s="16" t="s">
        <v>15</v>
      </c>
      <c r="K12" s="16" t="s">
        <v>13</v>
      </c>
      <c r="L12" s="17" t="s">
        <v>14</v>
      </c>
      <c r="M12" s="16" t="s">
        <v>15</v>
      </c>
    </row>
    <row r="13" spans="1:13" ht="15.75" thickBot="1">
      <c r="A13" s="17">
        <v>0</v>
      </c>
      <c r="B13" s="18"/>
      <c r="C13" s="19"/>
      <c r="D13" s="20"/>
      <c r="E13" s="18"/>
      <c r="F13" s="21"/>
      <c r="G13" s="22"/>
      <c r="H13" s="18"/>
      <c r="I13" s="21"/>
      <c r="J13" s="23"/>
      <c r="K13" s="24"/>
      <c r="L13" s="21"/>
      <c r="M13" s="25"/>
    </row>
    <row r="14" spans="1:20" ht="15">
      <c r="A14" s="17">
        <v>1</v>
      </c>
      <c r="B14" s="26"/>
      <c r="C14" s="27"/>
      <c r="D14" s="50">
        <v>114.4</v>
      </c>
      <c r="E14" s="51"/>
      <c r="F14" s="52"/>
      <c r="G14" s="50"/>
      <c r="H14" s="51"/>
      <c r="I14" s="52"/>
      <c r="J14" s="50">
        <v>96.4</v>
      </c>
      <c r="K14" s="28"/>
      <c r="L14" s="27"/>
      <c r="M14" s="17"/>
      <c r="N14" s="3"/>
      <c r="O14" s="3"/>
      <c r="P14" s="29"/>
      <c r="Q14" s="30"/>
      <c r="R14" s="3"/>
      <c r="S14" s="29"/>
      <c r="T14" s="30"/>
    </row>
    <row r="15" spans="1:20" ht="15">
      <c r="A15" s="17">
        <v>2</v>
      </c>
      <c r="B15" s="26"/>
      <c r="C15" s="27"/>
      <c r="D15" s="50">
        <v>119.2</v>
      </c>
      <c r="E15" s="51"/>
      <c r="F15" s="52"/>
      <c r="G15" s="50"/>
      <c r="H15" s="51"/>
      <c r="I15" s="52"/>
      <c r="J15" s="50">
        <v>100.4</v>
      </c>
      <c r="K15" s="28"/>
      <c r="L15" s="27"/>
      <c r="M15" s="17"/>
      <c r="N15" s="3"/>
      <c r="O15" s="3"/>
      <c r="P15" s="29"/>
      <c r="Q15" s="30"/>
      <c r="R15" s="3"/>
      <c r="S15" s="29"/>
      <c r="T15" s="30"/>
    </row>
    <row r="16" spans="1:20" ht="15">
      <c r="A16" s="17">
        <v>3</v>
      </c>
      <c r="B16" s="26"/>
      <c r="C16" s="27"/>
      <c r="D16" s="50">
        <v>105.6</v>
      </c>
      <c r="E16" s="51"/>
      <c r="F16" s="52"/>
      <c r="G16" s="50"/>
      <c r="H16" s="51"/>
      <c r="I16" s="52"/>
      <c r="J16" s="50">
        <v>89.4</v>
      </c>
      <c r="K16" s="28"/>
      <c r="L16" s="27"/>
      <c r="M16" s="17"/>
      <c r="N16" s="3"/>
      <c r="O16" s="3"/>
      <c r="P16" s="29"/>
      <c r="Q16" s="30"/>
      <c r="R16" s="3"/>
      <c r="S16" s="29"/>
      <c r="T16" s="30"/>
    </row>
    <row r="17" spans="1:20" ht="15">
      <c r="A17" s="17">
        <v>4</v>
      </c>
      <c r="B17" s="26"/>
      <c r="C17" s="27"/>
      <c r="D17" s="50">
        <v>93.2</v>
      </c>
      <c r="E17" s="51"/>
      <c r="F17" s="52"/>
      <c r="G17" s="50"/>
      <c r="H17" s="51"/>
      <c r="I17" s="52"/>
      <c r="J17" s="50">
        <v>80</v>
      </c>
      <c r="K17" s="28"/>
      <c r="L17" s="27"/>
      <c r="M17" s="17"/>
      <c r="N17" s="3"/>
      <c r="O17" s="3"/>
      <c r="P17" s="29"/>
      <c r="Q17" s="30"/>
      <c r="R17" s="3"/>
      <c r="S17" s="29"/>
      <c r="T17" s="30"/>
    </row>
    <row r="18" spans="1:20" ht="15">
      <c r="A18" s="17">
        <v>5</v>
      </c>
      <c r="B18" s="26"/>
      <c r="C18" s="27"/>
      <c r="D18" s="50">
        <v>88</v>
      </c>
      <c r="E18" s="51"/>
      <c r="F18" s="52"/>
      <c r="G18" s="50"/>
      <c r="H18" s="51"/>
      <c r="I18" s="52"/>
      <c r="J18" s="50">
        <v>77.39999999999999</v>
      </c>
      <c r="K18" s="28"/>
      <c r="L18" s="27"/>
      <c r="M18" s="17"/>
      <c r="N18" s="3"/>
      <c r="O18" s="3"/>
      <c r="P18" s="29"/>
      <c r="Q18" s="30"/>
      <c r="R18" s="3"/>
      <c r="S18" s="29"/>
      <c r="T18" s="30"/>
    </row>
    <row r="19" spans="1:20" ht="15">
      <c r="A19" s="17">
        <v>6</v>
      </c>
      <c r="B19" s="26"/>
      <c r="C19" s="27"/>
      <c r="D19" s="50">
        <v>79.39999999999999</v>
      </c>
      <c r="E19" s="51"/>
      <c r="F19" s="52"/>
      <c r="G19" s="50"/>
      <c r="H19" s="51"/>
      <c r="I19" s="52"/>
      <c r="J19" s="50">
        <v>72.6</v>
      </c>
      <c r="K19" s="28"/>
      <c r="L19" s="27"/>
      <c r="M19" s="17"/>
      <c r="N19" s="3"/>
      <c r="O19" s="3"/>
      <c r="P19" s="29"/>
      <c r="Q19" s="30"/>
      <c r="R19" s="3"/>
      <c r="S19" s="29"/>
      <c r="T19" s="30"/>
    </row>
    <row r="20" spans="1:20" ht="15">
      <c r="A20" s="17">
        <v>7</v>
      </c>
      <c r="B20" s="26"/>
      <c r="C20" s="27"/>
      <c r="D20" s="50">
        <v>78.60000000000001</v>
      </c>
      <c r="E20" s="51"/>
      <c r="F20" s="52"/>
      <c r="G20" s="50"/>
      <c r="H20" s="51"/>
      <c r="I20" s="52"/>
      <c r="J20" s="50">
        <v>70.6</v>
      </c>
      <c r="K20" s="28"/>
      <c r="L20" s="27"/>
      <c r="M20" s="17"/>
      <c r="N20" s="3"/>
      <c r="O20" s="3"/>
      <c r="P20" s="29"/>
      <c r="Q20" s="30"/>
      <c r="R20" s="3"/>
      <c r="S20" s="29"/>
      <c r="T20" s="30"/>
    </row>
    <row r="21" spans="1:20" ht="15">
      <c r="A21" s="17">
        <v>8</v>
      </c>
      <c r="B21" s="26"/>
      <c r="C21" s="27"/>
      <c r="D21" s="50">
        <v>24.6</v>
      </c>
      <c r="E21" s="51"/>
      <c r="F21" s="52"/>
      <c r="G21" s="50"/>
      <c r="H21" s="51"/>
      <c r="I21" s="52"/>
      <c r="J21" s="50">
        <v>17.599999999999998</v>
      </c>
      <c r="K21" s="28"/>
      <c r="L21" s="27"/>
      <c r="M21" s="17"/>
      <c r="N21" s="31"/>
      <c r="O21" s="3"/>
      <c r="P21" s="29"/>
      <c r="Q21" s="30"/>
      <c r="R21" s="3"/>
      <c r="S21" s="29"/>
      <c r="T21" s="30"/>
    </row>
    <row r="22" spans="1:20" ht="15">
      <c r="A22" s="17">
        <v>9</v>
      </c>
      <c r="B22" s="26"/>
      <c r="C22" s="27"/>
      <c r="D22" s="50">
        <v>43.39999999999999</v>
      </c>
      <c r="E22" s="51"/>
      <c r="F22" s="52"/>
      <c r="G22" s="50"/>
      <c r="H22" s="51"/>
      <c r="I22" s="52"/>
      <c r="J22" s="50">
        <v>58.8</v>
      </c>
      <c r="K22" s="28"/>
      <c r="L22" s="27"/>
      <c r="M22" s="17"/>
      <c r="N22" s="31"/>
      <c r="O22" s="3"/>
      <c r="P22" s="29"/>
      <c r="Q22" s="30"/>
      <c r="R22" s="3"/>
      <c r="S22" s="29"/>
      <c r="T22" s="30"/>
    </row>
    <row r="23" spans="1:20" ht="15">
      <c r="A23" s="17">
        <v>10</v>
      </c>
      <c r="B23" s="26"/>
      <c r="C23" s="27"/>
      <c r="D23" s="50">
        <v>48</v>
      </c>
      <c r="E23" s="51"/>
      <c r="F23" s="52"/>
      <c r="G23" s="50"/>
      <c r="H23" s="51"/>
      <c r="I23" s="52"/>
      <c r="J23" s="50">
        <v>66.6</v>
      </c>
      <c r="K23" s="28"/>
      <c r="L23" s="27"/>
      <c r="M23" s="17"/>
      <c r="N23" s="31"/>
      <c r="O23" s="3"/>
      <c r="P23" s="29"/>
      <c r="Q23" s="30"/>
      <c r="R23" s="3"/>
      <c r="S23" s="29"/>
      <c r="T23" s="30"/>
    </row>
    <row r="24" spans="1:20" ht="15">
      <c r="A24" s="17">
        <v>11</v>
      </c>
      <c r="B24" s="26"/>
      <c r="C24" s="27"/>
      <c r="D24" s="50">
        <v>43.6</v>
      </c>
      <c r="E24" s="51"/>
      <c r="F24" s="52"/>
      <c r="G24" s="50"/>
      <c r="H24" s="51"/>
      <c r="I24" s="52"/>
      <c r="J24" s="50">
        <v>54.4</v>
      </c>
      <c r="K24" s="28"/>
      <c r="L24" s="27"/>
      <c r="M24" s="17"/>
      <c r="N24" s="31"/>
      <c r="O24" s="3"/>
      <c r="P24" s="29"/>
      <c r="Q24" s="30"/>
      <c r="R24" s="3"/>
      <c r="S24" s="29"/>
      <c r="T24" s="30"/>
    </row>
    <row r="25" spans="1:20" ht="15">
      <c r="A25" s="17">
        <v>12</v>
      </c>
      <c r="B25" s="26"/>
      <c r="C25" s="27"/>
      <c r="D25" s="50">
        <v>40.800000000000004</v>
      </c>
      <c r="E25" s="51"/>
      <c r="F25" s="52"/>
      <c r="G25" s="50"/>
      <c r="H25" s="51"/>
      <c r="I25" s="52"/>
      <c r="J25" s="50">
        <v>63.8</v>
      </c>
      <c r="K25" s="28"/>
      <c r="L25" s="27"/>
      <c r="M25" s="17"/>
      <c r="N25" s="31"/>
      <c r="O25" s="3"/>
      <c r="P25" s="29"/>
      <c r="Q25" s="30"/>
      <c r="R25" s="3"/>
      <c r="S25" s="29"/>
      <c r="T25" s="30"/>
    </row>
    <row r="26" spans="1:20" ht="15">
      <c r="A26" s="17">
        <v>13</v>
      </c>
      <c r="B26" s="26"/>
      <c r="C26" s="27"/>
      <c r="D26" s="50">
        <v>43</v>
      </c>
      <c r="E26" s="51"/>
      <c r="F26" s="52"/>
      <c r="G26" s="50"/>
      <c r="H26" s="51"/>
      <c r="I26" s="52"/>
      <c r="J26" s="50">
        <v>66.6</v>
      </c>
      <c r="K26" s="28"/>
      <c r="L26" s="27"/>
      <c r="M26" s="17"/>
      <c r="N26" s="31"/>
      <c r="O26" s="3"/>
      <c r="P26" s="29"/>
      <c r="Q26" s="30"/>
      <c r="R26" s="3"/>
      <c r="S26" s="29"/>
      <c r="T26" s="30"/>
    </row>
    <row r="27" spans="1:20" ht="15">
      <c r="A27" s="17">
        <v>14</v>
      </c>
      <c r="B27" s="26"/>
      <c r="C27" s="27"/>
      <c r="D27" s="50">
        <v>45</v>
      </c>
      <c r="E27" s="51"/>
      <c r="F27" s="52"/>
      <c r="G27" s="50"/>
      <c r="H27" s="51"/>
      <c r="I27" s="52"/>
      <c r="J27" s="50">
        <v>61</v>
      </c>
      <c r="K27" s="28"/>
      <c r="L27" s="27"/>
      <c r="M27" s="17"/>
      <c r="N27" s="31"/>
      <c r="O27" s="3"/>
      <c r="P27" s="29"/>
      <c r="Q27" s="30"/>
      <c r="R27" s="3"/>
      <c r="S27" s="29"/>
      <c r="T27" s="30"/>
    </row>
    <row r="28" spans="1:20" ht="15">
      <c r="A28" s="17">
        <v>15</v>
      </c>
      <c r="B28" s="26"/>
      <c r="C28" s="27"/>
      <c r="D28" s="50">
        <v>65</v>
      </c>
      <c r="E28" s="51"/>
      <c r="F28" s="52"/>
      <c r="G28" s="50"/>
      <c r="H28" s="51"/>
      <c r="I28" s="52"/>
      <c r="J28" s="50">
        <v>111</v>
      </c>
      <c r="K28" s="28"/>
      <c r="L28" s="27"/>
      <c r="M28" s="17"/>
      <c r="N28" s="30"/>
      <c r="O28" s="3"/>
      <c r="P28" s="29"/>
      <c r="Q28" s="30"/>
      <c r="R28" s="3"/>
      <c r="S28" s="29"/>
      <c r="T28" s="30"/>
    </row>
    <row r="29" spans="1:20" ht="15">
      <c r="A29" s="17">
        <v>16</v>
      </c>
      <c r="B29" s="26"/>
      <c r="C29" s="27"/>
      <c r="D29" s="50">
        <v>41</v>
      </c>
      <c r="E29" s="51"/>
      <c r="F29" s="52"/>
      <c r="G29" s="50"/>
      <c r="H29" s="51"/>
      <c r="I29" s="52"/>
      <c r="J29" s="50">
        <v>62.8</v>
      </c>
      <c r="K29" s="28"/>
      <c r="L29" s="27"/>
      <c r="M29" s="17"/>
      <c r="N29" s="31"/>
      <c r="O29" s="3"/>
      <c r="P29" s="29"/>
      <c r="Q29" s="30"/>
      <c r="R29" s="3"/>
      <c r="S29" s="29"/>
      <c r="T29" s="30"/>
    </row>
    <row r="30" spans="1:20" ht="15">
      <c r="A30" s="17">
        <v>17</v>
      </c>
      <c r="B30" s="26"/>
      <c r="C30" s="27"/>
      <c r="D30" s="50">
        <v>45.8</v>
      </c>
      <c r="E30" s="51"/>
      <c r="F30" s="52"/>
      <c r="G30" s="50"/>
      <c r="H30" s="51"/>
      <c r="I30" s="52"/>
      <c r="J30" s="50">
        <v>58</v>
      </c>
      <c r="K30" s="28"/>
      <c r="L30" s="27"/>
      <c r="M30" s="17"/>
      <c r="N30" s="31"/>
      <c r="O30" s="3"/>
      <c r="P30" s="29"/>
      <c r="Q30" s="30"/>
      <c r="R30" s="3"/>
      <c r="S30" s="29"/>
      <c r="T30" s="30"/>
    </row>
    <row r="31" spans="1:20" ht="15">
      <c r="A31" s="17">
        <v>18</v>
      </c>
      <c r="B31" s="26"/>
      <c r="C31" s="27"/>
      <c r="D31" s="50">
        <v>46.199999999999996</v>
      </c>
      <c r="E31" s="51"/>
      <c r="F31" s="52"/>
      <c r="G31" s="50"/>
      <c r="H31" s="51"/>
      <c r="I31" s="52"/>
      <c r="J31" s="50">
        <v>69.4</v>
      </c>
      <c r="K31" s="28"/>
      <c r="L31" s="27"/>
      <c r="M31" s="17"/>
      <c r="N31" s="31"/>
      <c r="O31" s="3"/>
      <c r="P31" s="29"/>
      <c r="Q31" s="30"/>
      <c r="R31" s="3"/>
      <c r="S31" s="29"/>
      <c r="T31" s="30"/>
    </row>
    <row r="32" spans="1:20" ht="15">
      <c r="A32" s="17">
        <v>19</v>
      </c>
      <c r="B32" s="26"/>
      <c r="C32" s="27"/>
      <c r="D32" s="50">
        <v>36.8</v>
      </c>
      <c r="E32" s="51"/>
      <c r="F32" s="52"/>
      <c r="G32" s="50"/>
      <c r="H32" s="51"/>
      <c r="I32" s="52"/>
      <c r="J32" s="50">
        <v>27.400000000000002</v>
      </c>
      <c r="K32" s="28"/>
      <c r="L32" s="27"/>
      <c r="M32" s="17"/>
      <c r="N32" s="31"/>
      <c r="O32" s="3"/>
      <c r="P32" s="29"/>
      <c r="Q32" s="30"/>
      <c r="R32" s="3"/>
      <c r="S32" s="29"/>
      <c r="T32" s="30"/>
    </row>
    <row r="33" spans="1:20" ht="15">
      <c r="A33" s="17">
        <v>20</v>
      </c>
      <c r="B33" s="26"/>
      <c r="C33" s="27"/>
      <c r="D33" s="50">
        <v>35</v>
      </c>
      <c r="E33" s="51"/>
      <c r="F33" s="52"/>
      <c r="G33" s="50"/>
      <c r="H33" s="51"/>
      <c r="I33" s="52"/>
      <c r="J33" s="50">
        <v>24.4</v>
      </c>
      <c r="K33" s="28"/>
      <c r="L33" s="27"/>
      <c r="M33" s="17"/>
      <c r="N33" s="31"/>
      <c r="O33" s="3"/>
      <c r="P33" s="29"/>
      <c r="Q33" s="30"/>
      <c r="R33" s="3"/>
      <c r="S33" s="29"/>
      <c r="T33" s="30"/>
    </row>
    <row r="34" spans="1:20" ht="15">
      <c r="A34" s="17">
        <v>21</v>
      </c>
      <c r="B34" s="26"/>
      <c r="C34" s="27"/>
      <c r="D34" s="50">
        <v>33.2</v>
      </c>
      <c r="E34" s="51"/>
      <c r="F34" s="52"/>
      <c r="G34" s="50"/>
      <c r="H34" s="51"/>
      <c r="I34" s="52"/>
      <c r="J34" s="50">
        <v>21.8</v>
      </c>
      <c r="K34" s="28"/>
      <c r="L34" s="27"/>
      <c r="M34" s="17"/>
      <c r="N34" s="30"/>
      <c r="O34" s="3"/>
      <c r="P34" s="29"/>
      <c r="Q34" s="30"/>
      <c r="R34" s="3"/>
      <c r="S34" s="29"/>
      <c r="T34" s="30"/>
    </row>
    <row r="35" spans="1:20" ht="15">
      <c r="A35" s="17">
        <v>22</v>
      </c>
      <c r="B35" s="26"/>
      <c r="C35" s="27"/>
      <c r="D35" s="50">
        <v>30</v>
      </c>
      <c r="E35" s="51"/>
      <c r="F35" s="52"/>
      <c r="G35" s="50"/>
      <c r="H35" s="51"/>
      <c r="I35" s="52"/>
      <c r="J35" s="50">
        <v>20.200000000000003</v>
      </c>
      <c r="K35" s="28"/>
      <c r="L35" s="27"/>
      <c r="M35" s="17"/>
      <c r="N35" s="30"/>
      <c r="O35" s="3"/>
      <c r="P35" s="29"/>
      <c r="Q35" s="30"/>
      <c r="R35" s="3"/>
      <c r="S35" s="29"/>
      <c r="T35" s="30"/>
    </row>
    <row r="36" spans="1:20" ht="15">
      <c r="A36" s="17">
        <v>23</v>
      </c>
      <c r="B36" s="26"/>
      <c r="C36" s="27"/>
      <c r="D36" s="50">
        <v>31.8</v>
      </c>
      <c r="E36" s="51"/>
      <c r="F36" s="52"/>
      <c r="G36" s="50"/>
      <c r="H36" s="51"/>
      <c r="I36" s="52"/>
      <c r="J36" s="50">
        <v>20.8</v>
      </c>
      <c r="K36" s="28"/>
      <c r="L36" s="27"/>
      <c r="M36" s="17"/>
      <c r="N36" s="30"/>
      <c r="O36" s="3"/>
      <c r="P36" s="29"/>
      <c r="Q36" s="30"/>
      <c r="R36" s="3"/>
      <c r="S36" s="29"/>
      <c r="T36" s="30"/>
    </row>
    <row r="37" spans="1:20" ht="15">
      <c r="A37" s="17">
        <v>24</v>
      </c>
      <c r="B37" s="26"/>
      <c r="C37" s="27"/>
      <c r="D37" s="50">
        <v>34</v>
      </c>
      <c r="E37" s="51"/>
      <c r="F37" s="52"/>
      <c r="G37" s="50"/>
      <c r="H37" s="51"/>
      <c r="I37" s="52"/>
      <c r="J37" s="50">
        <v>20.999999999999996</v>
      </c>
      <c r="K37" s="28"/>
      <c r="L37" s="27"/>
      <c r="M37" s="17"/>
      <c r="N37" s="3"/>
      <c r="O37" s="3"/>
      <c r="P37" s="29"/>
      <c r="Q37" s="30"/>
      <c r="R37" s="3"/>
      <c r="S37" s="29"/>
      <c r="T37" s="30"/>
    </row>
    <row r="38" spans="1:13" ht="15">
      <c r="A38" s="32" t="s">
        <v>16</v>
      </c>
      <c r="B38" s="33"/>
      <c r="C38" s="33"/>
      <c r="D38" s="34">
        <f>SUM(D14:D37)</f>
        <v>1365.6000000000001</v>
      </c>
      <c r="E38" s="33"/>
      <c r="F38" s="33"/>
      <c r="G38" s="34"/>
      <c r="H38" s="33"/>
      <c r="I38" s="33"/>
      <c r="J38" s="34">
        <f>SUM(J14:J37)</f>
        <v>1412.4</v>
      </c>
      <c r="K38" s="33"/>
      <c r="L38" s="33"/>
      <c r="M38" s="34"/>
    </row>
    <row r="39" ht="15">
      <c r="A39" t="s">
        <v>17</v>
      </c>
    </row>
    <row r="41" ht="15.75" customHeight="1">
      <c r="G41" t="s">
        <v>36</v>
      </c>
    </row>
    <row r="42" spans="1:26" ht="15">
      <c r="A42" s="35"/>
      <c r="B42" s="36"/>
      <c r="C42" s="35"/>
      <c r="D42" s="35"/>
      <c r="E42" s="36"/>
      <c r="F42" s="35"/>
      <c r="G42" s="35"/>
      <c r="H42" s="36"/>
      <c r="I42" s="35"/>
      <c r="J42" s="35"/>
      <c r="K42" s="36"/>
      <c r="L42" s="35"/>
      <c r="M42" s="35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"/>
      <c r="Z42" s="3"/>
    </row>
    <row r="43" spans="1:26" ht="15">
      <c r="A43" s="38"/>
      <c r="B43" s="39"/>
      <c r="C43" s="37"/>
      <c r="D43" s="37"/>
      <c r="E43" s="39"/>
      <c r="F43" s="37"/>
      <c r="G43" s="37"/>
      <c r="H43" s="39"/>
      <c r="I43" s="37"/>
      <c r="J43" s="37"/>
      <c r="K43" s="39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"/>
      <c r="Z43" s="3"/>
    </row>
    <row r="44" spans="1:26" ht="15">
      <c r="A44" s="3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3"/>
    </row>
    <row r="45" spans="1:26" ht="15">
      <c r="A45" s="38"/>
      <c r="B45" s="41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"/>
    </row>
    <row r="46" spans="1:28" ht="15">
      <c r="A46" s="38"/>
      <c r="B46" s="4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42"/>
      <c r="Z46" s="43"/>
      <c r="AA46" s="3"/>
      <c r="AB46" s="3"/>
    </row>
    <row r="47" spans="1:28" ht="15">
      <c r="A47" s="38"/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35"/>
      <c r="Z47" s="3"/>
      <c r="AA47" s="3"/>
      <c r="AB47" s="3"/>
    </row>
    <row r="48" spans="1:26" ht="15">
      <c r="A48" s="3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"/>
    </row>
    <row r="49" spans="1:25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3"/>
    </row>
    <row r="52" ht="15">
      <c r="AC52" s="49" t="s">
        <v>18</v>
      </c>
    </row>
  </sheetData>
  <sheetProtection/>
  <mergeCells count="3">
    <mergeCell ref="A9:A12"/>
    <mergeCell ref="B9:G9"/>
    <mergeCell ref="H9:M9"/>
  </mergeCells>
  <printOptions/>
  <pageMargins left="0.2362204724409449" right="0.2362204724409449" top="0.15748031496062992" bottom="0.35433070866141736" header="0.31496062992125984" footer="0.31496062992125984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2016-06-23T06:44:12Z</cp:lastPrinted>
  <dcterms:created xsi:type="dcterms:W3CDTF">2016-06-23T06:05:57Z</dcterms:created>
  <dcterms:modified xsi:type="dcterms:W3CDTF">2018-01-23T08:23:03Z</dcterms:modified>
  <cp:category/>
  <cp:version/>
  <cp:contentType/>
  <cp:contentStatus/>
</cp:coreProperties>
</file>